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ne\Desktop\"/>
    </mc:Choice>
  </mc:AlternateContent>
  <bookViews>
    <workbookView xWindow="0" yWindow="0" windowWidth="8670" windowHeight="14115"/>
  </bookViews>
  <sheets>
    <sheet name="P&amp;L" sheetId="1" r:id="rId1"/>
    <sheet name="BalSheet" sheetId="3" r:id="rId2"/>
  </sheets>
  <definedNames>
    <definedName name="_xlnm.Print_Titles" localSheetId="1">BalSheet!$A:$D,BalSheet!$1:$1</definedName>
    <definedName name="_xlnm.Print_Titles" localSheetId="0">'P&amp;L'!$A:$F,'P&amp;L'!$1:$2</definedName>
    <definedName name="QB_COLUMN_29" localSheetId="1" hidden="1">BalSheet!$E$1</definedName>
    <definedName name="QB_COLUMN_59200" localSheetId="0" hidden="1">'P&amp;L'!$G$2</definedName>
    <definedName name="QB_COLUMN_63620" localSheetId="0" hidden="1">'P&amp;L'!$I$2</definedName>
    <definedName name="QB_COLUMN_64430" localSheetId="0" hidden="1">'P&amp;L'!$J$2</definedName>
    <definedName name="QB_COLUMN_76210" localSheetId="0" hidden="1">'P&amp;L'!$H$2</definedName>
    <definedName name="QB_DATA_0" localSheetId="1" hidden="1">BalSheet!$5:$5,BalSheet!$6:$6,BalSheet!#REF!</definedName>
    <definedName name="QB_DATA_0" localSheetId="0" hidden="1">'P&amp;L'!$6:$6,'P&amp;L'!$7:$7,'P&amp;L'!$8:$8,'P&amp;L'!$9:$9,'P&amp;L'!$10:$10,'P&amp;L'!$13:$13,'P&amp;L'!$14:$14,'P&amp;L'!$17:$17,'P&amp;L'!$18:$18,'P&amp;L'!$19:$19,'P&amp;L'!$20:$20,'P&amp;L'!$23:$23,'P&amp;L'!$24:$24,'P&amp;L'!$25:$25,'P&amp;L'!$26:$26,'P&amp;L'!$27:$27</definedName>
    <definedName name="QB_DATA_1" localSheetId="0" hidden="1">'P&amp;L'!$30:$30,'P&amp;L'!$31:$31,'P&amp;L'!$34:$34,'P&amp;L'!$35:$35,'P&amp;L'!$36:$36,'P&amp;L'!$37:$37,'P&amp;L'!$40:$40,'P&amp;L'!$41:$41,'P&amp;L'!$47:$47,'P&amp;L'!$48:$48,'P&amp;L'!$49:$49,'P&amp;L'!$50:$50,'P&amp;L'!$51:$51,'P&amp;L'!$52:$52,'P&amp;L'!$53:$53,'P&amp;L'!$54:$54</definedName>
    <definedName name="QB_DATA_2" localSheetId="0" hidden="1">'P&amp;L'!$55:$55,'P&amp;L'!$56:$56,'P&amp;L'!$57:$57,'P&amp;L'!$58:$58,'P&amp;L'!$59:$59,'P&amp;L'!$60:$60,'P&amp;L'!$61:$61,'P&amp;L'!$62:$62,'P&amp;L'!$63:$63,'P&amp;L'!$66:$66,'P&amp;L'!$67:$67,'P&amp;L'!$68:$68,'P&amp;L'!$69:$69,'P&amp;L'!$70:$70,'P&amp;L'!$73:$73,'P&amp;L'!$74:$74</definedName>
    <definedName name="QB_DATA_3" localSheetId="0" hidden="1">'P&amp;L'!$75:$75,'P&amp;L'!$76:$76,'P&amp;L'!$79:$79,'P&amp;L'!$81:$81,'P&amp;L'!$82:$82,'P&amp;L'!$83:$83,'P&amp;L'!$84:$84,'P&amp;L'!$87:$87,'P&amp;L'!$88:$88,'P&amp;L'!$89:$89,'P&amp;L'!$90:$90,'P&amp;L'!$91:$91,'P&amp;L'!$92:$92,'P&amp;L'!$93:$93,'P&amp;L'!$94:$94,'P&amp;L'!$95:$95</definedName>
    <definedName name="QB_DATA_4" localSheetId="0" hidden="1">'P&amp;L'!$96:$96,'P&amp;L'!$97:$97,'P&amp;L'!$98:$98,'P&amp;L'!$101:$101,'P&amp;L'!$102:$102,'P&amp;L'!$103:$103,'P&amp;L'!$104:$104,'P&amp;L'!$105:$105,'P&amp;L'!$106:$106,'P&amp;L'!$107:$107,'P&amp;L'!$108:$108,'P&amp;L'!$109:$109,'P&amp;L'!$110:$110,'P&amp;L'!$113:$113,'P&amp;L'!$114:$114,'P&amp;L'!$115:$115</definedName>
    <definedName name="QB_DATA_5" localSheetId="0" hidden="1">'P&amp;L'!$116:$116,'P&amp;L'!$119:$119,'P&amp;L'!$120:$120,'P&amp;L'!$121:$121,'P&amp;L'!$122:$122,'P&amp;L'!$123:$123,'P&amp;L'!$124:$124,'P&amp;L'!$127:$127,'P&amp;L'!$128:$128,'P&amp;L'!$131:$131,'P&amp;L'!$132:$132,'P&amp;L'!$135:$135,'P&amp;L'!$136:$136,'P&amp;L'!$137:$137,'P&amp;L'!$141:$141</definedName>
    <definedName name="QB_FORMULA_0" localSheetId="1" hidden="1">BalSheet!$E$7,BalSheet!$E$8,BalSheet!$E$9</definedName>
    <definedName name="QB_FORMULA_0" localSheetId="0" hidden="1">'P&amp;L'!$I$6,'P&amp;L'!$J$6,'P&amp;L'!$I$7,'P&amp;L'!$J$7,'P&amp;L'!$I$8,'P&amp;L'!$J$8,'P&amp;L'!$I$9,'P&amp;L'!$J$9,'P&amp;L'!$I$10,'P&amp;L'!$J$10,'P&amp;L'!$G$11,'P&amp;L'!$H$11,'P&amp;L'!$I$11,'P&amp;L'!$J$11,'P&amp;L'!$I$13,'P&amp;L'!$J$13</definedName>
    <definedName name="QB_FORMULA_1" localSheetId="0" hidden="1">'P&amp;L'!$I$14,'P&amp;L'!$J$14,'P&amp;L'!$G$15,'P&amp;L'!$H$15,'P&amp;L'!$I$15,'P&amp;L'!$J$15,'P&amp;L'!$I$17,'P&amp;L'!$J$17,'P&amp;L'!$I$18,'P&amp;L'!$J$18,'P&amp;L'!$I$19,'P&amp;L'!$J$19,'P&amp;L'!$I$20,'P&amp;L'!$J$20,'P&amp;L'!$G$21,'P&amp;L'!$H$21</definedName>
    <definedName name="QB_FORMULA_10" localSheetId="0" hidden="1">'P&amp;L'!$I$85,'P&amp;L'!$J$85,'P&amp;L'!$I$87,'P&amp;L'!$J$87,'P&amp;L'!$I$88,'P&amp;L'!$J$88,'P&amp;L'!$I$89,'P&amp;L'!$J$89,'P&amp;L'!$I$90,'P&amp;L'!$J$90,'P&amp;L'!$I$91,'P&amp;L'!$J$91,'P&amp;L'!$I$92,'P&amp;L'!$J$92,'P&amp;L'!$I$93,'P&amp;L'!$J$93</definedName>
    <definedName name="QB_FORMULA_11" localSheetId="0" hidden="1">'P&amp;L'!$I$94,'P&amp;L'!$J$94,'P&amp;L'!$I$95,'P&amp;L'!$J$95,'P&amp;L'!$I$96,'P&amp;L'!$J$96,'P&amp;L'!$I$97,'P&amp;L'!$J$97,'P&amp;L'!$I$98,'P&amp;L'!$J$98,'P&amp;L'!$G$99,'P&amp;L'!$H$99,'P&amp;L'!$I$99,'P&amp;L'!$J$99,'P&amp;L'!$I$101,'P&amp;L'!$J$101</definedName>
    <definedName name="QB_FORMULA_12" localSheetId="0" hidden="1">'P&amp;L'!$I$102,'P&amp;L'!$J$102,'P&amp;L'!$I$103,'P&amp;L'!$J$103,'P&amp;L'!$I$104,'P&amp;L'!$J$104,'P&amp;L'!$I$105,'P&amp;L'!$J$105,'P&amp;L'!$I$106,'P&amp;L'!$J$106,'P&amp;L'!$I$107,'P&amp;L'!$J$107,'P&amp;L'!$I$108,'P&amp;L'!$J$108,'P&amp;L'!$I$109,'P&amp;L'!$J$109</definedName>
    <definedName name="QB_FORMULA_13" localSheetId="0" hidden="1">'P&amp;L'!$I$110,'P&amp;L'!$J$110,'P&amp;L'!$G$111,'P&amp;L'!$H$111,'P&amp;L'!$I$111,'P&amp;L'!$J$111,'P&amp;L'!$I$113,'P&amp;L'!$J$113,'P&amp;L'!$I$114,'P&amp;L'!$J$114,'P&amp;L'!$I$115,'P&amp;L'!$J$115,'P&amp;L'!$I$116,'P&amp;L'!$J$116,'P&amp;L'!$G$117,'P&amp;L'!$H$117</definedName>
    <definedName name="QB_FORMULA_14" localSheetId="0" hidden="1">'P&amp;L'!$I$117,'P&amp;L'!$J$117,'P&amp;L'!$I$119,'P&amp;L'!$J$119,'P&amp;L'!$I$120,'P&amp;L'!$J$120,'P&amp;L'!$I$121,'P&amp;L'!$J$121,'P&amp;L'!$I$122,'P&amp;L'!$J$122,'P&amp;L'!$I$123,'P&amp;L'!$J$123,'P&amp;L'!$I$124,'P&amp;L'!$J$124,'P&amp;L'!$G$125,'P&amp;L'!$H$125</definedName>
    <definedName name="QB_FORMULA_15" localSheetId="0" hidden="1">'P&amp;L'!$I$125,'P&amp;L'!$J$125,'P&amp;L'!$I$127,'P&amp;L'!$J$127,'P&amp;L'!$I$128,'P&amp;L'!$J$128,'P&amp;L'!$G$129,'P&amp;L'!$H$129,'P&amp;L'!$I$129,'P&amp;L'!$J$129,'P&amp;L'!$I$131,'P&amp;L'!$J$131,'P&amp;L'!$I$132,'P&amp;L'!$J$132,'P&amp;L'!$G$133,'P&amp;L'!$H$133</definedName>
    <definedName name="QB_FORMULA_16" localSheetId="0" hidden="1">'P&amp;L'!$I$133,'P&amp;L'!$J$133,'P&amp;L'!$I$135,'P&amp;L'!$J$135,'P&amp;L'!$I$136,'P&amp;L'!$J$136,'P&amp;L'!$I$137,'P&amp;L'!$J$137,'P&amp;L'!$I$141,'P&amp;L'!$J$141,'P&amp;L'!$G$142,'P&amp;L'!$H$142,'P&amp;L'!$I$142,'P&amp;L'!$J$142,'P&amp;L'!$G$143,'P&amp;L'!$H$143</definedName>
    <definedName name="QB_FORMULA_17" localSheetId="0" hidden="1">'P&amp;L'!$I$143,'P&amp;L'!$J$143,'P&amp;L'!$G$144,'P&amp;L'!$H$144,'P&amp;L'!$I$144,'P&amp;L'!$J$144,'P&amp;L'!$G$145,'P&amp;L'!$H$145,'P&amp;L'!$I$145,'P&amp;L'!$J$145</definedName>
    <definedName name="QB_FORMULA_2" localSheetId="0" hidden="1">'P&amp;L'!$I$21,'P&amp;L'!$J$21,'P&amp;L'!$I$23,'P&amp;L'!$J$23,'P&amp;L'!$I$24,'P&amp;L'!$J$24,'P&amp;L'!$I$25,'P&amp;L'!$J$25,'P&amp;L'!$I$26,'P&amp;L'!$J$26,'P&amp;L'!$I$27,'P&amp;L'!$J$27,'P&amp;L'!$G$28,'P&amp;L'!$H$28,'P&amp;L'!$I$28,'P&amp;L'!$J$28</definedName>
    <definedName name="QB_FORMULA_3" localSheetId="0" hidden="1">'P&amp;L'!$I$30,'P&amp;L'!$J$30,'P&amp;L'!$I$31,'P&amp;L'!$J$31,'P&amp;L'!$G$32,'P&amp;L'!$H$32,'P&amp;L'!$I$32,'P&amp;L'!$J$32,'P&amp;L'!$I$34,'P&amp;L'!$J$34,'P&amp;L'!$I$35,'P&amp;L'!$J$35,'P&amp;L'!$I$36,'P&amp;L'!$J$36,'P&amp;L'!$I$37,'P&amp;L'!$J$37</definedName>
    <definedName name="QB_FORMULA_4" localSheetId="0" hidden="1">'P&amp;L'!$G$38,'P&amp;L'!$H$38,'P&amp;L'!$I$38,'P&amp;L'!$J$38,'P&amp;L'!$I$40,'P&amp;L'!$J$40,'P&amp;L'!$I$41,'P&amp;L'!$J$41,'P&amp;L'!$G$42,'P&amp;L'!$H$42,'P&amp;L'!$I$42,'P&amp;L'!$J$42,'P&amp;L'!$G$43,'P&amp;L'!$H$43,'P&amp;L'!$I$43,'P&amp;L'!$J$43</definedName>
    <definedName name="QB_FORMULA_5" localSheetId="0" hidden="1">'P&amp;L'!$G$44,'P&amp;L'!$H$44,'P&amp;L'!$I$44,'P&amp;L'!$J$44,'P&amp;L'!$I$47,'P&amp;L'!$J$47,'P&amp;L'!$I$48,'P&amp;L'!$J$48,'P&amp;L'!$I$49,'P&amp;L'!$J$49,'P&amp;L'!$I$50,'P&amp;L'!$J$50,'P&amp;L'!$I$51,'P&amp;L'!$J$51,'P&amp;L'!$I$52,'P&amp;L'!$J$52</definedName>
    <definedName name="QB_FORMULA_6" localSheetId="0" hidden="1">'P&amp;L'!$I$53,'P&amp;L'!$J$53,'P&amp;L'!$I$54,'P&amp;L'!$J$54,'P&amp;L'!$I$55,'P&amp;L'!$J$55,'P&amp;L'!$I$56,'P&amp;L'!$J$56,'P&amp;L'!$I$57,'P&amp;L'!$J$57,'P&amp;L'!$I$58,'P&amp;L'!$J$58,'P&amp;L'!$I$59,'P&amp;L'!$J$59,'P&amp;L'!$I$60,'P&amp;L'!$J$60</definedName>
    <definedName name="QB_FORMULA_7" localSheetId="0" hidden="1">'P&amp;L'!$I$61,'P&amp;L'!$J$61,'P&amp;L'!$I$62,'P&amp;L'!$J$62,'P&amp;L'!$I$63,'P&amp;L'!$J$63,'P&amp;L'!$G$64,'P&amp;L'!$H$64,'P&amp;L'!$I$64,'P&amp;L'!$J$64,'P&amp;L'!$I$66,'P&amp;L'!$J$66,'P&amp;L'!$I$67,'P&amp;L'!$J$67,'P&amp;L'!$I$68,'P&amp;L'!$J$68</definedName>
    <definedName name="QB_FORMULA_8" localSheetId="0" hidden="1">'P&amp;L'!$I$69,'P&amp;L'!$J$69,'P&amp;L'!$I$70,'P&amp;L'!$J$70,'P&amp;L'!$G$71,'P&amp;L'!$H$71,'P&amp;L'!$I$71,'P&amp;L'!$J$71,'P&amp;L'!$I$73,'P&amp;L'!$J$73,'P&amp;L'!$I$74,'P&amp;L'!$J$74,'P&amp;L'!$I$75,'P&amp;L'!$J$75,'P&amp;L'!$I$76,'P&amp;L'!$J$76</definedName>
    <definedName name="QB_FORMULA_9" localSheetId="0" hidden="1">'P&amp;L'!$G$77,'P&amp;L'!$H$77,'P&amp;L'!$I$77,'P&amp;L'!$J$77,'P&amp;L'!$I$79,'P&amp;L'!$J$79,'P&amp;L'!$I$81,'P&amp;L'!$J$80,'P&amp;L'!$I$82,'P&amp;L'!$J$82,'P&amp;L'!$I$83,'P&amp;L'!$J$83,'P&amp;L'!$I$84,'P&amp;L'!$J$84,'P&amp;L'!$G$85,'P&amp;L'!$H$85</definedName>
    <definedName name="QB_ROW_1" localSheetId="1" hidden="1">BalSheet!$A$2</definedName>
    <definedName name="QB_ROW_101040" localSheetId="0" hidden="1">'P&amp;L'!$E$22</definedName>
    <definedName name="QB_ROW_1011" localSheetId="1" hidden="1">BalSheet!$B$3</definedName>
    <definedName name="QB_ROW_101250" localSheetId="0" hidden="1">'P&amp;L'!$F$27</definedName>
    <definedName name="QB_ROW_101340" localSheetId="0" hidden="1">'P&amp;L'!$E$28</definedName>
    <definedName name="QB_ROW_103250" localSheetId="0" hidden="1">'P&amp;L'!$F$24</definedName>
    <definedName name="QB_ROW_104250" localSheetId="0" hidden="1">'P&amp;L'!$F$25</definedName>
    <definedName name="QB_ROW_105350" localSheetId="0" hidden="1">'P&amp;L'!$F$17</definedName>
    <definedName name="QB_ROW_106250" localSheetId="0" hidden="1">'P&amp;L'!$F$13</definedName>
    <definedName name="QB_ROW_107250" localSheetId="0" hidden="1">'P&amp;L'!$F$9</definedName>
    <definedName name="QB_ROW_108250" localSheetId="0" hidden="1">'P&amp;L'!$F$19</definedName>
    <definedName name="QB_ROW_109040" localSheetId="0" hidden="1">'P&amp;L'!$E$46</definedName>
    <definedName name="QB_ROW_109250" localSheetId="0" hidden="1">'P&amp;L'!$F$63</definedName>
    <definedName name="QB_ROW_109340" localSheetId="0" hidden="1">'P&amp;L'!$E$64</definedName>
    <definedName name="QB_ROW_110250" localSheetId="0" hidden="1">'P&amp;L'!$F$47</definedName>
    <definedName name="QB_ROW_111250" localSheetId="0" hidden="1">'P&amp;L'!$F$48</definedName>
    <definedName name="QB_ROW_112250" localSheetId="0" hidden="1">'P&amp;L'!$F$49</definedName>
    <definedName name="QB_ROW_113250" localSheetId="0" hidden="1">'P&amp;L'!$F$50</definedName>
    <definedName name="QB_ROW_114250" localSheetId="0" hidden="1">'P&amp;L'!$F$51</definedName>
    <definedName name="QB_ROW_116250" localSheetId="0" hidden="1">'P&amp;L'!$F$52</definedName>
    <definedName name="QB_ROW_118040" localSheetId="0" hidden="1">'P&amp;L'!$E$65</definedName>
    <definedName name="QB_ROW_118250" localSheetId="0" hidden="1">'P&amp;L'!$F$70</definedName>
    <definedName name="QB_ROW_118340" localSheetId="0" hidden="1">'P&amp;L'!$E$71</definedName>
    <definedName name="QB_ROW_119250" localSheetId="0" hidden="1">'P&amp;L'!$F$66</definedName>
    <definedName name="QB_ROW_121250" localSheetId="0" hidden="1">'P&amp;L'!$F$67</definedName>
    <definedName name="QB_ROW_124040" localSheetId="0" hidden="1">'P&amp;L'!$E$72</definedName>
    <definedName name="QB_ROW_124250" localSheetId="0" hidden="1">'P&amp;L'!$F$76</definedName>
    <definedName name="QB_ROW_124340" localSheetId="0" hidden="1">'P&amp;L'!$E$77</definedName>
    <definedName name="QB_ROW_125250" localSheetId="0" hidden="1">'P&amp;L'!$F$73</definedName>
    <definedName name="QB_ROW_127250" localSheetId="0" hidden="1">'P&amp;L'!$F$74</definedName>
    <definedName name="QB_ROW_128250" localSheetId="0" hidden="1">'P&amp;L'!$F$75</definedName>
    <definedName name="QB_ROW_129040" localSheetId="0" hidden="1">'P&amp;L'!$E$78</definedName>
    <definedName name="QB_ROW_129250" localSheetId="0" hidden="1">'P&amp;L'!$F$84</definedName>
    <definedName name="QB_ROW_129340" localSheetId="0" hidden="1">'P&amp;L'!$E$85</definedName>
    <definedName name="QB_ROW_130250" localSheetId="0" hidden="1">'P&amp;L'!$F$79</definedName>
    <definedName name="QB_ROW_1311" localSheetId="1" hidden="1">BalSheet!$B$8</definedName>
    <definedName name="QB_ROW_131250" localSheetId="0" hidden="1">'P&amp;L'!$F$81</definedName>
    <definedName name="QB_ROW_133040" localSheetId="0" hidden="1">'P&amp;L'!$E$86</definedName>
    <definedName name="QB_ROW_133250" localSheetId="0" hidden="1">'P&amp;L'!$F$98</definedName>
    <definedName name="QB_ROW_133340" localSheetId="0" hidden="1">'P&amp;L'!$E$99</definedName>
    <definedName name="QB_ROW_134250" localSheetId="0" hidden="1">'P&amp;L'!$F$87</definedName>
    <definedName name="QB_ROW_135250" localSheetId="0" hidden="1">'P&amp;L'!$F$88</definedName>
    <definedName name="QB_ROW_137250" localSheetId="0" hidden="1">'P&amp;L'!$F$90</definedName>
    <definedName name="QB_ROW_140250" localSheetId="0" hidden="1">'P&amp;L'!$F$91</definedName>
    <definedName name="QB_ROW_141250" localSheetId="0" hidden="1">'P&amp;L'!$F$92</definedName>
    <definedName name="QB_ROW_142040" localSheetId="0" hidden="1">'P&amp;L'!$E$100</definedName>
    <definedName name="QB_ROW_142250" localSheetId="0" hidden="1">'P&amp;L'!$F$110</definedName>
    <definedName name="QB_ROW_142340" localSheetId="0" hidden="1">'P&amp;L'!$E$111</definedName>
    <definedName name="QB_ROW_143250" localSheetId="0" hidden="1">'P&amp;L'!$F$101</definedName>
    <definedName name="QB_ROW_144250" localSheetId="0" hidden="1">'P&amp;L'!$F$102</definedName>
    <definedName name="QB_ROW_145250" localSheetId="0" hidden="1">'P&amp;L'!$F$103</definedName>
    <definedName name="QB_ROW_146250" localSheetId="0" hidden="1">'P&amp;L'!$F$104</definedName>
    <definedName name="QB_ROW_149250" localSheetId="0" hidden="1">'P&amp;L'!$F$105</definedName>
    <definedName name="QB_ROW_151040" localSheetId="0" hidden="1">'P&amp;L'!$E$112</definedName>
    <definedName name="QB_ROW_151250" localSheetId="0" hidden="1">'P&amp;L'!$F$116</definedName>
    <definedName name="QB_ROW_151340" localSheetId="0" hidden="1">'P&amp;L'!$E$117</definedName>
    <definedName name="QB_ROW_152250" localSheetId="0" hidden="1">'P&amp;L'!$F$113</definedName>
    <definedName name="QB_ROW_153250" localSheetId="0" hidden="1">'P&amp;L'!$F$114</definedName>
    <definedName name="QB_ROW_154250" localSheetId="0" hidden="1">'P&amp;L'!$F$115</definedName>
    <definedName name="QB_ROW_158250" localSheetId="0" hidden="1">'P&amp;L'!$F$119</definedName>
    <definedName name="QB_ROW_159250" localSheetId="0" hidden="1">'P&amp;L'!$F$120</definedName>
    <definedName name="QB_ROW_160040" localSheetId="0" hidden="1">'P&amp;L'!$E$33</definedName>
    <definedName name="QB_ROW_160250" localSheetId="0" hidden="1">'P&amp;L'!$F$37</definedName>
    <definedName name="QB_ROW_160340" localSheetId="0" hidden="1">'P&amp;L'!$E$38</definedName>
    <definedName name="QB_ROW_161250" localSheetId="0" hidden="1">'P&amp;L'!$F$121</definedName>
    <definedName name="QB_ROW_173250" localSheetId="0" hidden="1">'P&amp;L'!$F$82</definedName>
    <definedName name="QB_ROW_174250" localSheetId="0" hidden="1">'P&amp;L'!$F$95</definedName>
    <definedName name="QB_ROW_175250" localSheetId="0" hidden="1">'P&amp;L'!$F$106</definedName>
    <definedName name="QB_ROW_181250" localSheetId="0" hidden="1">'P&amp;L'!$F$7</definedName>
    <definedName name="QB_ROW_18301" localSheetId="0" hidden="1">'P&amp;L'!$A$145</definedName>
    <definedName name="QB_ROW_183250" localSheetId="0" hidden="1">'P&amp;L'!$F$96</definedName>
    <definedName name="QB_ROW_19011" localSheetId="0" hidden="1">'P&amp;L'!$B$3</definedName>
    <definedName name="QB_ROW_19040" localSheetId="0" hidden="1">'P&amp;L'!$E$5</definedName>
    <definedName name="QB_ROW_19250" localSheetId="0" hidden="1">'P&amp;L'!$F$10</definedName>
    <definedName name="QB_ROW_19311" localSheetId="0" hidden="1">'P&amp;L'!$B$144</definedName>
    <definedName name="QB_ROW_193250" localSheetId="0" hidden="1">'P&amp;L'!$F$97</definedName>
    <definedName name="QB_ROW_19340" localSheetId="0" hidden="1">'P&amp;L'!$E$11</definedName>
    <definedName name="QB_ROW_194250" localSheetId="0" hidden="1">'P&amp;L'!$F$59</definedName>
    <definedName name="QB_ROW_195250" localSheetId="0" hidden="1">'P&amp;L'!$F$60</definedName>
    <definedName name="QB_ROW_198250" localSheetId="0" hidden="1">'P&amp;L'!$F$83</definedName>
    <definedName name="QB_ROW_199040" localSheetId="0" hidden="1">'P&amp;L'!$E$126</definedName>
    <definedName name="QB_ROW_199250" localSheetId="0" hidden="1">'P&amp;L'!$F$128</definedName>
    <definedName name="QB_ROW_199340" localSheetId="0" hidden="1">'P&amp;L'!$E$129</definedName>
    <definedName name="QB_ROW_200250" localSheetId="0" hidden="1">'P&amp;L'!$F$127</definedName>
    <definedName name="QB_ROW_20031" localSheetId="0" hidden="1">'P&amp;L'!$D$4</definedName>
    <definedName name="QB_ROW_20040" localSheetId="0" hidden="1">'P&amp;L'!$E$16</definedName>
    <definedName name="QB_ROW_2021" localSheetId="1" hidden="1">BalSheet!$C$4</definedName>
    <definedName name="QB_ROW_20250" localSheetId="0" hidden="1">'P&amp;L'!$F$20</definedName>
    <definedName name="QB_ROW_20331" localSheetId="0" hidden="1">'P&amp;L'!$D$43</definedName>
    <definedName name="QB_ROW_20340" localSheetId="0" hidden="1">'P&amp;L'!$E$21</definedName>
    <definedName name="QB_ROW_21031" localSheetId="0" hidden="1">'P&amp;L'!$D$45</definedName>
    <definedName name="QB_ROW_21040" localSheetId="0" hidden="1">'P&amp;L'!$E$39</definedName>
    <definedName name="QB_ROW_21250" localSheetId="0" hidden="1">'P&amp;L'!$F$41</definedName>
    <definedName name="QB_ROW_21331" localSheetId="0" hidden="1">'P&amp;L'!$D$143</definedName>
    <definedName name="QB_ROW_21340" localSheetId="0" hidden="1">'P&amp;L'!$E$42</definedName>
    <definedName name="QB_ROW_2230" localSheetId="1" hidden="1">BalSheet!$D$6</definedName>
    <definedName name="QB_ROW_231040" localSheetId="0" hidden="1">'P&amp;L'!$E$130</definedName>
    <definedName name="QB_ROW_231250" localSheetId="0" hidden="1">'P&amp;L'!$F$132</definedName>
    <definedName name="QB_ROW_231340" localSheetId="0" hidden="1">'P&amp;L'!$E$133</definedName>
    <definedName name="QB_ROW_2321" localSheetId="1" hidden="1">BalSheet!$C$7</definedName>
    <definedName name="QB_ROW_232250" localSheetId="0" hidden="1">'P&amp;L'!$F$131</definedName>
    <definedName name="QB_ROW_23250" localSheetId="0" hidden="1">'P&amp;L'!$F$89</definedName>
    <definedName name="QB_ROW_234250" localSheetId="0" hidden="1">'P&amp;L'!$F$107</definedName>
    <definedName name="QB_ROW_235250" localSheetId="0" hidden="1">'P&amp;L'!$F$108</definedName>
    <definedName name="QB_ROW_242250" localSheetId="0" hidden="1">'P&amp;L'!$F$61</definedName>
    <definedName name="QB_ROW_243250" localSheetId="0" hidden="1">'P&amp;L'!$F$62</definedName>
    <definedName name="QB_ROW_249040" localSheetId="0" hidden="1">'P&amp;L'!$E$134</definedName>
    <definedName name="QB_ROW_249250" localSheetId="0" hidden="1">'P&amp;L'!$F$141</definedName>
    <definedName name="QB_ROW_249340" localSheetId="0" hidden="1">'P&amp;L'!$E$142</definedName>
    <definedName name="QB_ROW_250250" localSheetId="0" hidden="1">'P&amp;L'!$F$135</definedName>
    <definedName name="QB_ROW_251250" localSheetId="0" hidden="1">'P&amp;L'!$F$136</definedName>
    <definedName name="QB_ROW_252250" localSheetId="0" hidden="1">'P&amp;L'!$F$137</definedName>
    <definedName name="QB_ROW_253250" localSheetId="0" hidden="1">'P&amp;L'!$F$109</definedName>
    <definedName name="QB_ROW_26230" localSheetId="1" hidden="1">BalSheet!$D$5</definedName>
    <definedName name="QB_ROW_301" localSheetId="1" hidden="1">BalSheet!$A$9</definedName>
    <definedName name="QB_ROW_30250" localSheetId="0" hidden="1">'P&amp;L'!$F$93</definedName>
    <definedName name="QB_ROW_32250" localSheetId="0" hidden="1">'P&amp;L'!$F$26</definedName>
    <definedName name="QB_ROW_33040" localSheetId="0" hidden="1">'P&amp;L'!$E$118</definedName>
    <definedName name="QB_ROW_33250" localSheetId="0" hidden="1">'P&amp;L'!$F$124</definedName>
    <definedName name="QB_ROW_33340" localSheetId="0" hidden="1">'P&amp;L'!$E$125</definedName>
    <definedName name="QB_ROW_45250" localSheetId="0" hidden="1">'P&amp;L'!$F$53</definedName>
    <definedName name="QB_ROW_46250" localSheetId="0" hidden="1">'P&amp;L'!$F$54</definedName>
    <definedName name="QB_ROW_47250" localSheetId="0" hidden="1">'P&amp;L'!$F$57</definedName>
    <definedName name="QB_ROW_49250" localSheetId="0" hidden="1">'P&amp;L'!$F$122</definedName>
    <definedName name="QB_ROW_53250" localSheetId="0" hidden="1">'P&amp;L'!$F$94</definedName>
    <definedName name="QB_ROW_64250" localSheetId="0" hidden="1">'P&amp;L'!$F$23</definedName>
    <definedName name="QB_ROW_71250" localSheetId="0" hidden="1">'P&amp;L'!$F$6</definedName>
    <definedName name="QB_ROW_72040" localSheetId="0" hidden="1">'P&amp;L'!$E$12</definedName>
    <definedName name="QB_ROW_72250" localSheetId="0" hidden="1">'P&amp;L'!$F$14</definedName>
    <definedName name="QB_ROW_72340" localSheetId="0" hidden="1">'P&amp;L'!$E$15</definedName>
    <definedName name="QB_ROW_7301" localSheetId="1" hidden="1">BalSheet!#REF!</definedName>
    <definedName name="QB_ROW_73250" localSheetId="0" hidden="1">'P&amp;L'!$F$68</definedName>
    <definedName name="QB_ROW_74040" localSheetId="0" hidden="1">'P&amp;L'!$E$29</definedName>
    <definedName name="QB_ROW_74250" localSheetId="0" hidden="1">'P&amp;L'!$F$31</definedName>
    <definedName name="QB_ROW_74340" localSheetId="0" hidden="1">'P&amp;L'!$E$32</definedName>
    <definedName name="QB_ROW_78250" localSheetId="0" hidden="1">'P&amp;L'!$F$55</definedName>
    <definedName name="QB_ROW_79250" localSheetId="0" hidden="1">'P&amp;L'!$F$56</definedName>
    <definedName name="QB_ROW_80250" localSheetId="0" hidden="1">'P&amp;L'!$F$58</definedName>
    <definedName name="QB_ROW_81250" localSheetId="0" hidden="1">'P&amp;L'!$F$69</definedName>
    <definedName name="QB_ROW_86321" localSheetId="0" hidden="1">'P&amp;L'!$C$44</definedName>
    <definedName name="QB_ROW_87250" localSheetId="0" hidden="1">'P&amp;L'!$F$35</definedName>
    <definedName name="QB_ROW_88250" localSheetId="0" hidden="1">'P&amp;L'!$F$30</definedName>
    <definedName name="QB_ROW_89250" localSheetId="0" hidden="1">'P&amp;L'!$F$36</definedName>
    <definedName name="QB_ROW_90250" localSheetId="0" hidden="1">'P&amp;L'!$F$18</definedName>
    <definedName name="QB_ROW_92250" localSheetId="0" hidden="1">'P&amp;L'!$F$40</definedName>
    <definedName name="QB_ROW_93250" localSheetId="0" hidden="1">'P&amp;L'!$F$34</definedName>
    <definedName name="QB_ROW_97250" localSheetId="0" hidden="1">'P&amp;L'!$F$8</definedName>
    <definedName name="QB_ROW_98250" localSheetId="0" hidden="1">'P&amp;L'!$F$123</definedName>
    <definedName name="QBCANSUPPORTUPDATE" localSheetId="1">TRUE</definedName>
    <definedName name="QBCANSUPPORTUPDATE" localSheetId="0">TRUE</definedName>
    <definedName name="QBCOMPANYFILENAME" localSheetId="1">"C:\Users\Francine\Desktop\CCAPA\CCAPA.QBW"</definedName>
    <definedName name="QBCOMPANYFILENAME" localSheetId="0">"C:\Users\Francine\Desktop\CCAPA\CCAPA.QBW"</definedName>
    <definedName name="QBENDDATE" localSheetId="1">20150114</definedName>
    <definedName name="QBENDDATE" localSheetId="0">20150114</definedName>
    <definedName name="QBHEADERSONSCREEN" localSheetId="1">FALSE</definedName>
    <definedName name="QBHEADERSONSCREEN" localSheetId="0">FALSE</definedName>
    <definedName name="QBMETADATASIZE" localSheetId="1">5810</definedName>
    <definedName name="QBMETADATASIZE" localSheetId="0">6182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"f866bd41d4a749658628fd328ecbc693"</definedName>
    <definedName name="QBREPORTCOMPANYID" localSheetId="0">"f866bd41d4a749658628fd328ecbc693"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TRUE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288</definedName>
    <definedName name="QBROWHEADERS" localSheetId="1">4</definedName>
    <definedName name="QBROWHEADERS" localSheetId="0">6</definedName>
    <definedName name="QBSTARTDATE" localSheetId="1">20150101</definedName>
    <definedName name="QBSTARTDATE" localSheetId="0">20150101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 s="1"/>
  <c r="E9" i="3" s="1"/>
  <c r="J138" i="1" l="1"/>
  <c r="J139" i="1"/>
  <c r="J140" i="1"/>
  <c r="I138" i="1"/>
  <c r="I139" i="1"/>
  <c r="I140" i="1"/>
  <c r="H85" i="1"/>
  <c r="I80" i="1"/>
  <c r="H142" i="1"/>
  <c r="G142" i="1"/>
  <c r="J141" i="1"/>
  <c r="I141" i="1"/>
  <c r="J137" i="1"/>
  <c r="I137" i="1"/>
  <c r="J136" i="1"/>
  <c r="I136" i="1"/>
  <c r="J135" i="1"/>
  <c r="I135" i="1"/>
  <c r="H133" i="1"/>
  <c r="G133" i="1"/>
  <c r="I133" i="1" s="1"/>
  <c r="J132" i="1"/>
  <c r="I132" i="1"/>
  <c r="J131" i="1"/>
  <c r="I131" i="1"/>
  <c r="H129" i="1"/>
  <c r="G129" i="1"/>
  <c r="J128" i="1"/>
  <c r="I128" i="1"/>
  <c r="J127" i="1"/>
  <c r="I127" i="1"/>
  <c r="H125" i="1"/>
  <c r="G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H117" i="1"/>
  <c r="J117" i="1" s="1"/>
  <c r="G117" i="1"/>
  <c r="J116" i="1"/>
  <c r="I116" i="1"/>
  <c r="J115" i="1"/>
  <c r="I115" i="1"/>
  <c r="J114" i="1"/>
  <c r="I114" i="1"/>
  <c r="J113" i="1"/>
  <c r="I113" i="1"/>
  <c r="H111" i="1"/>
  <c r="G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H99" i="1"/>
  <c r="J99" i="1" s="1"/>
  <c r="G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G85" i="1"/>
  <c r="J84" i="1"/>
  <c r="I84" i="1"/>
  <c r="J83" i="1"/>
  <c r="I83" i="1"/>
  <c r="J82" i="1"/>
  <c r="I82" i="1"/>
  <c r="J80" i="1"/>
  <c r="I81" i="1"/>
  <c r="J79" i="1"/>
  <c r="I79" i="1"/>
  <c r="H77" i="1"/>
  <c r="J77" i="1" s="1"/>
  <c r="G77" i="1"/>
  <c r="J76" i="1"/>
  <c r="I76" i="1"/>
  <c r="J75" i="1"/>
  <c r="I75" i="1"/>
  <c r="J74" i="1"/>
  <c r="I74" i="1"/>
  <c r="J73" i="1"/>
  <c r="I73" i="1"/>
  <c r="H71" i="1"/>
  <c r="G71" i="1"/>
  <c r="J70" i="1"/>
  <c r="I70" i="1"/>
  <c r="J69" i="1"/>
  <c r="I69" i="1"/>
  <c r="J68" i="1"/>
  <c r="I68" i="1"/>
  <c r="J67" i="1"/>
  <c r="I67" i="1"/>
  <c r="J66" i="1"/>
  <c r="I66" i="1"/>
  <c r="H64" i="1"/>
  <c r="G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H42" i="1"/>
  <c r="G42" i="1"/>
  <c r="J41" i="1"/>
  <c r="I41" i="1"/>
  <c r="J40" i="1"/>
  <c r="I40" i="1"/>
  <c r="H38" i="1"/>
  <c r="J38" i="1" s="1"/>
  <c r="G38" i="1"/>
  <c r="J37" i="1"/>
  <c r="I37" i="1"/>
  <c r="J36" i="1"/>
  <c r="I36" i="1"/>
  <c r="J35" i="1"/>
  <c r="I35" i="1"/>
  <c r="J34" i="1"/>
  <c r="I34" i="1"/>
  <c r="H32" i="1"/>
  <c r="G32" i="1"/>
  <c r="J31" i="1"/>
  <c r="I31" i="1"/>
  <c r="J30" i="1"/>
  <c r="I30" i="1"/>
  <c r="H28" i="1"/>
  <c r="J28" i="1" s="1"/>
  <c r="G28" i="1"/>
  <c r="J27" i="1"/>
  <c r="I27" i="1"/>
  <c r="J26" i="1"/>
  <c r="I26" i="1"/>
  <c r="J25" i="1"/>
  <c r="I25" i="1"/>
  <c r="J24" i="1"/>
  <c r="I24" i="1"/>
  <c r="J23" i="1"/>
  <c r="I23" i="1"/>
  <c r="H21" i="1"/>
  <c r="J21" i="1" s="1"/>
  <c r="G21" i="1"/>
  <c r="J20" i="1"/>
  <c r="I20" i="1"/>
  <c r="J19" i="1"/>
  <c r="I19" i="1"/>
  <c r="J18" i="1"/>
  <c r="I18" i="1"/>
  <c r="J17" i="1"/>
  <c r="I17" i="1"/>
  <c r="H15" i="1"/>
  <c r="J15" i="1" s="1"/>
  <c r="G15" i="1"/>
  <c r="J14" i="1"/>
  <c r="I14" i="1"/>
  <c r="J13" i="1"/>
  <c r="I13" i="1"/>
  <c r="H11" i="1"/>
  <c r="G11" i="1"/>
  <c r="G43" i="1" s="1"/>
  <c r="G44" i="1" s="1"/>
  <c r="J10" i="1"/>
  <c r="I10" i="1"/>
  <c r="J9" i="1"/>
  <c r="I9" i="1"/>
  <c r="J8" i="1"/>
  <c r="I8" i="1"/>
  <c r="J7" i="1"/>
  <c r="I7" i="1"/>
  <c r="J6" i="1"/>
  <c r="I6" i="1"/>
  <c r="J111" i="1" l="1"/>
  <c r="J125" i="1"/>
  <c r="I117" i="1"/>
  <c r="I42" i="1"/>
  <c r="J133" i="1"/>
  <c r="J129" i="1"/>
  <c r="I64" i="1"/>
  <c r="J142" i="1"/>
  <c r="I142" i="1"/>
  <c r="I129" i="1"/>
  <c r="I125" i="1"/>
  <c r="I111" i="1"/>
  <c r="I99" i="1"/>
  <c r="J32" i="1"/>
  <c r="J42" i="1"/>
  <c r="G143" i="1"/>
  <c r="G144" i="1" s="1"/>
  <c r="G145" i="1" s="1"/>
  <c r="I71" i="1"/>
  <c r="I15" i="1"/>
  <c r="J11" i="1"/>
  <c r="I85" i="1"/>
  <c r="J85" i="1"/>
  <c r="I77" i="1"/>
  <c r="J71" i="1"/>
  <c r="J64" i="1"/>
  <c r="H143" i="1"/>
  <c r="I38" i="1"/>
  <c r="I32" i="1"/>
  <c r="I28" i="1"/>
  <c r="I21" i="1"/>
  <c r="I11" i="1"/>
  <c r="H43" i="1"/>
  <c r="J143" i="1" l="1"/>
  <c r="I143" i="1"/>
  <c r="J43" i="1"/>
  <c r="I43" i="1"/>
  <c r="H44" i="1"/>
  <c r="H144" i="1" l="1"/>
  <c r="J44" i="1"/>
  <c r="I44" i="1"/>
  <c r="H145" i="1" l="1"/>
  <c r="J144" i="1"/>
  <c r="I144" i="1"/>
  <c r="I145" i="1" l="1"/>
  <c r="J145" i="1"/>
</calcChain>
</file>

<file path=xl/sharedStrings.xml><?xml version="1.0" encoding="utf-8"?>
<sst xmlns="http://schemas.openxmlformats.org/spreadsheetml/2006/main" count="156" uniqueCount="156">
  <si>
    <t>Jan 1 - 14, 15</t>
  </si>
  <si>
    <t>Budget</t>
  </si>
  <si>
    <t>$ Over Budget</t>
  </si>
  <si>
    <t>Ordinary Income/Expense</t>
  </si>
  <si>
    <t>Income</t>
  </si>
  <si>
    <t>01 · Office Income</t>
  </si>
  <si>
    <t>11 · Interest - Checking</t>
  </si>
  <si>
    <t>12 · Interest - Savings</t>
  </si>
  <si>
    <t>14 · CPF Auction (114)</t>
  </si>
  <si>
    <t>15 · Reimbursed Expense (106)</t>
  </si>
  <si>
    <t>01 · Office Income - Other</t>
  </si>
  <si>
    <t>Total 01 · Office Income</t>
  </si>
  <si>
    <t>03 · Policy &amp; Legislation</t>
  </si>
  <si>
    <t>33 · Legislative Publication (303)</t>
  </si>
  <si>
    <t>03 · Policy &amp; Legislation - Other</t>
  </si>
  <si>
    <t>Total 03 · Policy &amp; Legislation</t>
  </si>
  <si>
    <t>04 · Professional Development</t>
  </si>
  <si>
    <t>40 · AICP Publications (405)</t>
  </si>
  <si>
    <t>41 · Workshop Revenue (401)</t>
  </si>
  <si>
    <t>42 · Webcast Revenue</t>
  </si>
  <si>
    <t>04 · Professional Development - Other</t>
  </si>
  <si>
    <t>Total 04 · Professional Development</t>
  </si>
  <si>
    <t>05 · Public Information</t>
  </si>
  <si>
    <t>50 · News - Ads</t>
  </si>
  <si>
    <t>51 · News - Calling Card Ads</t>
  </si>
  <si>
    <t>52 · News - Subscriptions</t>
  </si>
  <si>
    <t>53 · Web Ad (513)</t>
  </si>
  <si>
    <t>05 · Public Information - Other</t>
  </si>
  <si>
    <t>Total 05 · Public Information</t>
  </si>
  <si>
    <t>06 · Administration</t>
  </si>
  <si>
    <t>62 · Xtra Awards Reimb (602)</t>
  </si>
  <si>
    <t>06 · Administration - Other</t>
  </si>
  <si>
    <t>Total 06 · Administration</t>
  </si>
  <si>
    <t>07 · State/Section</t>
  </si>
  <si>
    <t>70 · Dues - Nat'l Subvention (700)</t>
  </si>
  <si>
    <t>71 · Dues - Chapter-Only (702)</t>
  </si>
  <si>
    <t>72 · Conf Profits (701)</t>
  </si>
  <si>
    <t>07 · State/Section - Other</t>
  </si>
  <si>
    <t>Total 07 · State/Section</t>
  </si>
  <si>
    <t>09 · Miscellaneous Revenue</t>
  </si>
  <si>
    <t>93 · Misc Revenue (904)</t>
  </si>
  <si>
    <t>09 · Miscellaneous Revenue - Other</t>
  </si>
  <si>
    <t>Total 09 · Miscellaneous Revenue</t>
  </si>
  <si>
    <t>Total Income</t>
  </si>
  <si>
    <t>Gross Profit</t>
  </si>
  <si>
    <t>Expense</t>
  </si>
  <si>
    <t>1000 · Office</t>
  </si>
  <si>
    <t>100 · Mgmt Services (SG)</t>
  </si>
  <si>
    <t>101 · Operations - Misc.</t>
  </si>
  <si>
    <t>102 · Bd Mtg Exp/Retreat</t>
  </si>
  <si>
    <t>103 · Insurance Premium (13)</t>
  </si>
  <si>
    <t>104 · Elections</t>
  </si>
  <si>
    <t>106 · Reimbursed Expense (15)</t>
  </si>
  <si>
    <t>107 · Phone/Fax</t>
  </si>
  <si>
    <t>108 · Office Supplies</t>
  </si>
  <si>
    <t>109 · Postage</t>
  </si>
  <si>
    <t>110 · Printing</t>
  </si>
  <si>
    <t>111 · Copies</t>
  </si>
  <si>
    <t>112 · Storage</t>
  </si>
  <si>
    <t>113 · Merchant Credit Card Fee</t>
  </si>
  <si>
    <t>114 · CPF Auction Expense (14)</t>
  </si>
  <si>
    <t>117 · ATEGO Resources</t>
  </si>
  <si>
    <t>118 · New Horizon Enterprise</t>
  </si>
  <si>
    <t>1000 · Office - Other</t>
  </si>
  <si>
    <t>Total 1000 · Office</t>
  </si>
  <si>
    <t>2000 - President</t>
  </si>
  <si>
    <t>200 · President Expense</t>
  </si>
  <si>
    <t>201 · President Travel</t>
  </si>
  <si>
    <t>202 · Pres-Elect/Past President</t>
  </si>
  <si>
    <t>204 · Student Rep Expense</t>
  </si>
  <si>
    <t>2000 - President - Other</t>
  </si>
  <si>
    <t>Total 2000 - President</t>
  </si>
  <si>
    <t>3000 - Policy &amp; Legislation</t>
  </si>
  <si>
    <t>300 · Lobbying Service</t>
  </si>
  <si>
    <t>302 · Leg Rev Team/VP</t>
  </si>
  <si>
    <t>303 · National Legislative Rep</t>
  </si>
  <si>
    <t>3000 - Policy &amp; Legislation - Other</t>
  </si>
  <si>
    <t>Total 3000 - Policy &amp; Legislation</t>
  </si>
  <si>
    <t>4000 - Professional Development</t>
  </si>
  <si>
    <t>400 · Professional Development OP</t>
  </si>
  <si>
    <t>401 · Workshop Expense (41)</t>
  </si>
  <si>
    <t>404 · Certification Maintenance Exp</t>
  </si>
  <si>
    <t>405 · AICP Publications (40)</t>
  </si>
  <si>
    <t>4000 - Professional Development - Other</t>
  </si>
  <si>
    <t>Total 4000 - Professional Development</t>
  </si>
  <si>
    <t>5000 - Public Information</t>
  </si>
  <si>
    <t>500 · News &amp; Design Svcs-GranDesigns</t>
  </si>
  <si>
    <t>501 · News-VP OP</t>
  </si>
  <si>
    <t>502 · News Mailing</t>
  </si>
  <si>
    <t>503 · News Production</t>
  </si>
  <si>
    <t>506 · News Mgmt Svcs - NHE</t>
  </si>
  <si>
    <t>507 · News Distribution Svcs -  ATEGO</t>
  </si>
  <si>
    <t>508 · Webmaster - ATEGO</t>
  </si>
  <si>
    <t>509 · Award Prog. Website Update-NHE</t>
  </si>
  <si>
    <t>511 · Directory Maintenance - NHE</t>
  </si>
  <si>
    <t>512 · Website Hosting/Support Svcs-DG</t>
  </si>
  <si>
    <t>513 · Website Redesign - DG</t>
  </si>
  <si>
    <t>5000 - Public Information - Other</t>
  </si>
  <si>
    <t>Total 5000 - Public Information</t>
  </si>
  <si>
    <t>6000 - Administration</t>
  </si>
  <si>
    <t>600 · Admin VP OP</t>
  </si>
  <si>
    <t>601 · Awards</t>
  </si>
  <si>
    <t>602 · Xtra Awards Expenses (62)</t>
  </si>
  <si>
    <t>603 · Accountant/Tax Service</t>
  </si>
  <si>
    <t>606 · Reserves/Savings Contribution</t>
  </si>
  <si>
    <t>609 · UBIT Tax (Fed/State Tax - Ads)</t>
  </si>
  <si>
    <t>610 · Member Financial Support Dues</t>
  </si>
  <si>
    <t>611 · Member Financial Support Conf</t>
  </si>
  <si>
    <t>612 · Annual Report</t>
  </si>
  <si>
    <t>6000 - Administration - Other</t>
  </si>
  <si>
    <t>Total 6000 - Administration</t>
  </si>
  <si>
    <t>7000 · Section Subventions</t>
  </si>
  <si>
    <t>700 · Section Dues Rebate (70)</t>
  </si>
  <si>
    <t>701 · Section State Conf Rebate (72)</t>
  </si>
  <si>
    <t>702 · Section CP-Only Rebate (71)</t>
  </si>
  <si>
    <t>7000 · Section Subventions - Other</t>
  </si>
  <si>
    <t>Total 7000 · Section Subventions</t>
  </si>
  <si>
    <t>9000 · Other Expenses</t>
  </si>
  <si>
    <t>900 · Chapter Historian</t>
  </si>
  <si>
    <t>901 · Student/CSUN Conf (Scholarship)</t>
  </si>
  <si>
    <t>902 · CSUN Archives</t>
  </si>
  <si>
    <t>904 · Miscellaneous Expense</t>
  </si>
  <si>
    <t>906 · PEN Expenses (96)</t>
  </si>
  <si>
    <t>9000 · Other Expenses - Other</t>
  </si>
  <si>
    <t>Total 9000 · Other Expenses</t>
  </si>
  <si>
    <t>10000 · Planning Commissioner</t>
  </si>
  <si>
    <t>10001 · Planning Commission Expense</t>
  </si>
  <si>
    <t>10000 · Planning Commissioner - Other</t>
  </si>
  <si>
    <t>Total 10000 · Planning Commissioner</t>
  </si>
  <si>
    <t>20000 · V.P. Conference</t>
  </si>
  <si>
    <t>20002 · V.P. Conference Expenses</t>
  </si>
  <si>
    <t>20000 · V.P. Conference - Other</t>
  </si>
  <si>
    <t>Total 20000 · V.P. Conference</t>
  </si>
  <si>
    <t>30000 · V.P. Membership &amp; Marketing</t>
  </si>
  <si>
    <t>3001 · Marketing Director Expense</t>
  </si>
  <si>
    <t>3002 · Membership Inclusion</t>
  </si>
  <si>
    <t>3003 · Young Planners Group</t>
  </si>
  <si>
    <t>30000 · V.P. Membership &amp; Marketing - Other</t>
  </si>
  <si>
    <t>Total 30000 · V.P. Membership &amp; Marketing</t>
  </si>
  <si>
    <t>Total Expense</t>
  </si>
  <si>
    <t>Net Ordinary Income</t>
  </si>
  <si>
    <t>Net Income</t>
  </si>
  <si>
    <t>402 ·Webcast (42)</t>
  </si>
  <si>
    <t>3004 · Great Places</t>
  </si>
  <si>
    <t>3005 · University Liaison</t>
  </si>
  <si>
    <t>3006 · PR Program</t>
  </si>
  <si>
    <t>8% of Budget</t>
  </si>
  <si>
    <t>Jan 14, 15</t>
  </si>
  <si>
    <t>ASSETS</t>
  </si>
  <si>
    <t>Current Assets</t>
  </si>
  <si>
    <t>Checking/Savings</t>
  </si>
  <si>
    <t>American Funds - Class A</t>
  </si>
  <si>
    <t>Checking</t>
  </si>
  <si>
    <t>Total Checking/Savings</t>
  </si>
  <si>
    <t>Total Current Assets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</si>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</sst>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#%;[Red]\-#,##0.0#%"/>
  </numFmts>
  <fonts count="4" x14ac:knownFonts="1"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0" fontId="3" fillId="0" borderId="0" xfId="0" applyFont="1"/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6"/>
  <sheetViews>
    <sheetView tabSelected="1" workbookViewId="0">
      <pane xSplit="6" ySplit="2" topLeftCell="G126" activePane="bottomRight" state="frozenSplit"/>
      <selection pane="topRight" activeCell="G1" sqref="G1"/>
      <selection pane="bottomLeft" activeCell="A3" sqref="A3"/>
      <selection pane="bottomRight" activeCell="P10" sqref="P10"/>
    </sheetView>
  </sheetViews>
  <sheetFormatPr defaultRowHeight="15" x14ac:dyDescent="0.25"/>
  <cols>
    <col min="1" max="3" width="0.5703125" style="17" customWidth="1"/>
    <col min="4" max="4" width="0.85546875" style="17" customWidth="1"/>
    <col min="5" max="5" width="1.140625" style="17" customWidth="1"/>
    <col min="6" max="6" width="40.7109375" style="17" customWidth="1"/>
    <col min="7" max="7" width="10.42578125" style="18" customWidth="1"/>
    <col min="8" max="8" width="10.140625" style="18" bestFit="1" customWidth="1"/>
    <col min="9" max="9" width="10.7109375" style="18" bestFit="1" customWidth="1"/>
    <col min="10" max="10" width="9.28515625" style="18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</row>
    <row r="2" spans="1:10" s="21" customFormat="1" ht="33" thickTop="1" thickBot="1" x14ac:dyDescent="0.3">
      <c r="A2" s="19"/>
      <c r="B2" s="19"/>
      <c r="C2" s="19"/>
      <c r="D2" s="19"/>
      <c r="E2" s="19"/>
      <c r="F2" s="19"/>
      <c r="G2" s="20" t="s">
        <v>0</v>
      </c>
      <c r="H2" s="20" t="s">
        <v>1</v>
      </c>
      <c r="I2" s="20" t="s">
        <v>2</v>
      </c>
      <c r="J2" s="20" t="s">
        <v>146</v>
      </c>
    </row>
    <row r="3" spans="1:10" ht="15.75" thickTop="1" x14ac:dyDescent="0.25">
      <c r="A3" s="1"/>
      <c r="B3" s="1" t="s">
        <v>3</v>
      </c>
      <c r="C3" s="1"/>
      <c r="D3" s="1"/>
      <c r="E3" s="1"/>
      <c r="F3" s="1"/>
      <c r="G3" s="3"/>
      <c r="H3" s="3"/>
      <c r="I3" s="3"/>
      <c r="J3" s="5"/>
    </row>
    <row r="4" spans="1:10" x14ac:dyDescent="0.25">
      <c r="A4" s="1"/>
      <c r="B4" s="1"/>
      <c r="C4" s="1"/>
      <c r="D4" s="1" t="s">
        <v>4</v>
      </c>
      <c r="E4" s="1"/>
      <c r="F4" s="1"/>
      <c r="G4" s="3"/>
      <c r="H4" s="3"/>
      <c r="I4" s="3"/>
      <c r="J4" s="5"/>
    </row>
    <row r="5" spans="1:10" x14ac:dyDescent="0.25">
      <c r="A5" s="1"/>
      <c r="B5" s="1"/>
      <c r="C5" s="1"/>
      <c r="D5" s="1"/>
      <c r="E5" s="1" t="s">
        <v>5</v>
      </c>
      <c r="F5" s="1"/>
      <c r="G5" s="3"/>
      <c r="H5" s="3"/>
      <c r="I5" s="3"/>
      <c r="J5" s="5"/>
    </row>
    <row r="6" spans="1:10" x14ac:dyDescent="0.25">
      <c r="A6" s="1"/>
      <c r="B6" s="1"/>
      <c r="C6" s="1"/>
      <c r="D6" s="1"/>
      <c r="E6" s="1"/>
      <c r="F6" s="1" t="s">
        <v>6</v>
      </c>
      <c r="G6" s="3">
        <v>0</v>
      </c>
      <c r="H6" s="3">
        <v>100</v>
      </c>
      <c r="I6" s="3">
        <f t="shared" ref="I6:I11" si="0">ROUND((G6-H6),5)</f>
        <v>-100</v>
      </c>
      <c r="J6" s="5">
        <f t="shared" ref="J6:J11" si="1">ROUND(IF(H6=0, IF(G6=0, 0, 1), G6/H6),5)</f>
        <v>0</v>
      </c>
    </row>
    <row r="7" spans="1:10" x14ac:dyDescent="0.25">
      <c r="A7" s="1"/>
      <c r="B7" s="1"/>
      <c r="C7" s="1"/>
      <c r="D7" s="1"/>
      <c r="E7" s="1"/>
      <c r="F7" s="1" t="s">
        <v>7</v>
      </c>
      <c r="G7" s="3">
        <v>0</v>
      </c>
      <c r="H7" s="3">
        <v>10000</v>
      </c>
      <c r="I7" s="3">
        <f t="shared" si="0"/>
        <v>-10000</v>
      </c>
      <c r="J7" s="5">
        <f t="shared" si="1"/>
        <v>0</v>
      </c>
    </row>
    <row r="8" spans="1:10" x14ac:dyDescent="0.25">
      <c r="A8" s="1"/>
      <c r="B8" s="1"/>
      <c r="C8" s="1"/>
      <c r="D8" s="1"/>
      <c r="E8" s="1"/>
      <c r="F8" s="1" t="s">
        <v>8</v>
      </c>
      <c r="G8" s="3">
        <v>0</v>
      </c>
      <c r="H8" s="3">
        <v>8000</v>
      </c>
      <c r="I8" s="3">
        <f t="shared" si="0"/>
        <v>-8000</v>
      </c>
      <c r="J8" s="5">
        <f t="shared" si="1"/>
        <v>0</v>
      </c>
    </row>
    <row r="9" spans="1:10" x14ac:dyDescent="0.25">
      <c r="A9" s="1"/>
      <c r="B9" s="1"/>
      <c r="C9" s="1"/>
      <c r="D9" s="1"/>
      <c r="E9" s="1"/>
      <c r="F9" s="1" t="s">
        <v>9</v>
      </c>
      <c r="G9" s="3">
        <v>0</v>
      </c>
      <c r="H9" s="3">
        <v>250</v>
      </c>
      <c r="I9" s="3">
        <f t="shared" si="0"/>
        <v>-250</v>
      </c>
      <c r="J9" s="5">
        <f t="shared" si="1"/>
        <v>0</v>
      </c>
    </row>
    <row r="10" spans="1:10" ht="15.75" thickBot="1" x14ac:dyDescent="0.3">
      <c r="A10" s="1"/>
      <c r="B10" s="1"/>
      <c r="C10" s="1"/>
      <c r="D10" s="1"/>
      <c r="E10" s="1"/>
      <c r="F10" s="1" t="s">
        <v>10</v>
      </c>
      <c r="G10" s="6">
        <v>0</v>
      </c>
      <c r="H10" s="6">
        <v>0</v>
      </c>
      <c r="I10" s="6">
        <f t="shared" si="0"/>
        <v>0</v>
      </c>
      <c r="J10" s="7">
        <f t="shared" si="1"/>
        <v>0</v>
      </c>
    </row>
    <row r="11" spans="1:10" x14ac:dyDescent="0.25">
      <c r="A11" s="1"/>
      <c r="B11" s="1"/>
      <c r="C11" s="1"/>
      <c r="D11" s="1"/>
      <c r="E11" s="1" t="s">
        <v>11</v>
      </c>
      <c r="F11" s="1"/>
      <c r="G11" s="3">
        <f>ROUND(SUM(G5:G10),5)</f>
        <v>0</v>
      </c>
      <c r="H11" s="3">
        <f>ROUND(SUM(H5:H10),5)</f>
        <v>18350</v>
      </c>
      <c r="I11" s="3">
        <f t="shared" si="0"/>
        <v>-18350</v>
      </c>
      <c r="J11" s="5">
        <f t="shared" si="1"/>
        <v>0</v>
      </c>
    </row>
    <row r="12" spans="1:10" ht="30" customHeight="1" x14ac:dyDescent="0.25">
      <c r="A12" s="1"/>
      <c r="B12" s="1"/>
      <c r="C12" s="1"/>
      <c r="D12" s="1"/>
      <c r="E12" s="1" t="s">
        <v>12</v>
      </c>
      <c r="F12" s="1"/>
      <c r="G12" s="3"/>
      <c r="H12" s="3"/>
      <c r="I12" s="3"/>
      <c r="J12" s="5"/>
    </row>
    <row r="13" spans="1:10" x14ac:dyDescent="0.25">
      <c r="A13" s="1"/>
      <c r="B13" s="1"/>
      <c r="C13" s="1"/>
      <c r="D13" s="1"/>
      <c r="E13" s="1"/>
      <c r="F13" s="1" t="s">
        <v>13</v>
      </c>
      <c r="G13" s="3">
        <v>0</v>
      </c>
      <c r="H13" s="3">
        <v>0</v>
      </c>
      <c r="I13" s="3">
        <f>ROUND((G13-H13),5)</f>
        <v>0</v>
      </c>
      <c r="J13" s="5">
        <f>ROUND(IF(H13=0, IF(G13=0, 0, 1), G13/H13),5)</f>
        <v>0</v>
      </c>
    </row>
    <row r="14" spans="1:10" ht="15.75" thickBot="1" x14ac:dyDescent="0.3">
      <c r="A14" s="1"/>
      <c r="B14" s="1"/>
      <c r="C14" s="1"/>
      <c r="D14" s="1"/>
      <c r="E14" s="1"/>
      <c r="F14" s="1" t="s">
        <v>14</v>
      </c>
      <c r="G14" s="6">
        <v>0</v>
      </c>
      <c r="H14" s="6">
        <v>0</v>
      </c>
      <c r="I14" s="6">
        <f>ROUND((G14-H14),5)</f>
        <v>0</v>
      </c>
      <c r="J14" s="7">
        <f>ROUND(IF(H14=0, IF(G14=0, 0, 1), G14/H14),5)</f>
        <v>0</v>
      </c>
    </row>
    <row r="15" spans="1:10" x14ac:dyDescent="0.25">
      <c r="A15" s="1"/>
      <c r="B15" s="1"/>
      <c r="C15" s="1"/>
      <c r="D15" s="1"/>
      <c r="E15" s="1" t="s">
        <v>15</v>
      </c>
      <c r="F15" s="1"/>
      <c r="G15" s="3">
        <f>ROUND(SUM(G12:G14),5)</f>
        <v>0</v>
      </c>
      <c r="H15" s="3">
        <f>ROUND(SUM(H12:H14),5)</f>
        <v>0</v>
      </c>
      <c r="I15" s="3">
        <f>ROUND((G15-H15),5)</f>
        <v>0</v>
      </c>
      <c r="J15" s="5">
        <f>ROUND(IF(H15=0, IF(G15=0, 0, 1), G15/H15),5)</f>
        <v>0</v>
      </c>
    </row>
    <row r="16" spans="1:10" ht="30" customHeight="1" x14ac:dyDescent="0.25">
      <c r="A16" s="1"/>
      <c r="B16" s="1"/>
      <c r="C16" s="1"/>
      <c r="D16" s="1"/>
      <c r="E16" s="1" t="s">
        <v>16</v>
      </c>
      <c r="F16" s="1"/>
      <c r="G16" s="3"/>
      <c r="H16" s="3"/>
      <c r="I16" s="3"/>
      <c r="J16" s="5"/>
    </row>
    <row r="17" spans="1:10" x14ac:dyDescent="0.25">
      <c r="A17" s="1"/>
      <c r="B17" s="1"/>
      <c r="C17" s="1"/>
      <c r="D17" s="1"/>
      <c r="E17" s="1"/>
      <c r="F17" s="1" t="s">
        <v>17</v>
      </c>
      <c r="G17" s="3">
        <v>0</v>
      </c>
      <c r="H17" s="3">
        <v>500</v>
      </c>
      <c r="I17" s="3">
        <f>ROUND((G17-H17),5)</f>
        <v>-500</v>
      </c>
      <c r="J17" s="5">
        <f>ROUND(IF(H17=0, IF(G17=0, 0, 1), G17/H17),5)</f>
        <v>0</v>
      </c>
    </row>
    <row r="18" spans="1:10" x14ac:dyDescent="0.25">
      <c r="A18" s="1"/>
      <c r="B18" s="1"/>
      <c r="C18" s="1"/>
      <c r="D18" s="1"/>
      <c r="E18" s="1"/>
      <c r="F18" s="1" t="s">
        <v>18</v>
      </c>
      <c r="G18" s="3">
        <v>0</v>
      </c>
      <c r="H18" s="3">
        <v>0</v>
      </c>
      <c r="I18" s="3">
        <f>ROUND((G18-H18),5)</f>
        <v>0</v>
      </c>
      <c r="J18" s="5">
        <f>ROUND(IF(H18=0, IF(G18=0, 0, 1), G18/H18),5)</f>
        <v>0</v>
      </c>
    </row>
    <row r="19" spans="1:10" x14ac:dyDescent="0.25">
      <c r="A19" s="1"/>
      <c r="B19" s="1"/>
      <c r="C19" s="1"/>
      <c r="D19" s="1"/>
      <c r="E19" s="1"/>
      <c r="F19" s="1" t="s">
        <v>19</v>
      </c>
      <c r="G19" s="3">
        <v>0</v>
      </c>
      <c r="H19" s="3">
        <v>5000</v>
      </c>
      <c r="I19" s="3">
        <f>ROUND((G19-H19),5)</f>
        <v>-5000</v>
      </c>
      <c r="J19" s="5">
        <f>ROUND(IF(H19=0, IF(G19=0, 0, 1), G19/H19),5)</f>
        <v>0</v>
      </c>
    </row>
    <row r="20" spans="1:10" ht="15.75" thickBot="1" x14ac:dyDescent="0.3">
      <c r="A20" s="1"/>
      <c r="B20" s="1"/>
      <c r="C20" s="1"/>
      <c r="D20" s="1"/>
      <c r="E20" s="1"/>
      <c r="F20" s="1" t="s">
        <v>20</v>
      </c>
      <c r="G20" s="6">
        <v>0</v>
      </c>
      <c r="H20" s="6">
        <v>0</v>
      </c>
      <c r="I20" s="6">
        <f>ROUND((G20-H20),5)</f>
        <v>0</v>
      </c>
      <c r="J20" s="7">
        <f>ROUND(IF(H20=0, IF(G20=0, 0, 1), G20/H20),5)</f>
        <v>0</v>
      </c>
    </row>
    <row r="21" spans="1:10" x14ac:dyDescent="0.25">
      <c r="A21" s="1"/>
      <c r="B21" s="1"/>
      <c r="C21" s="1"/>
      <c r="D21" s="1"/>
      <c r="E21" s="1" t="s">
        <v>21</v>
      </c>
      <c r="F21" s="1"/>
      <c r="G21" s="3">
        <f>ROUND(SUM(G16:G20),5)</f>
        <v>0</v>
      </c>
      <c r="H21" s="3">
        <f>ROUND(SUM(H16:H20),5)</f>
        <v>5500</v>
      </c>
      <c r="I21" s="3">
        <f>ROUND((G21-H21),5)</f>
        <v>-5500</v>
      </c>
      <c r="J21" s="5">
        <f>ROUND(IF(H21=0, IF(G21=0, 0, 1), G21/H21),5)</f>
        <v>0</v>
      </c>
    </row>
    <row r="22" spans="1:10" ht="30" customHeight="1" x14ac:dyDescent="0.25">
      <c r="A22" s="1"/>
      <c r="B22" s="1"/>
      <c r="C22" s="1"/>
      <c r="D22" s="1"/>
      <c r="E22" s="1" t="s">
        <v>22</v>
      </c>
      <c r="F22" s="1"/>
      <c r="G22" s="3"/>
      <c r="H22" s="3"/>
      <c r="I22" s="3"/>
      <c r="J22" s="5"/>
    </row>
    <row r="23" spans="1:10" x14ac:dyDescent="0.25">
      <c r="A23" s="1"/>
      <c r="B23" s="1"/>
      <c r="C23" s="1"/>
      <c r="D23" s="1"/>
      <c r="E23" s="1"/>
      <c r="F23" s="1" t="s">
        <v>23</v>
      </c>
      <c r="G23" s="3">
        <v>0</v>
      </c>
      <c r="H23" s="3">
        <v>500</v>
      </c>
      <c r="I23" s="3">
        <f t="shared" ref="I23:I28" si="2">ROUND((G23-H23),5)</f>
        <v>-500</v>
      </c>
      <c r="J23" s="5">
        <f t="shared" ref="J23:J28" si="3">ROUND(IF(H23=0, IF(G23=0, 0, 1), G23/H23),5)</f>
        <v>0</v>
      </c>
    </row>
    <row r="24" spans="1:10" x14ac:dyDescent="0.25">
      <c r="A24" s="1"/>
      <c r="B24" s="1"/>
      <c r="C24" s="1"/>
      <c r="D24" s="1"/>
      <c r="E24" s="1"/>
      <c r="F24" s="1" t="s">
        <v>24</v>
      </c>
      <c r="G24" s="3">
        <v>0</v>
      </c>
      <c r="H24" s="3">
        <v>9000</v>
      </c>
      <c r="I24" s="3">
        <f t="shared" si="2"/>
        <v>-9000</v>
      </c>
      <c r="J24" s="5">
        <f t="shared" si="3"/>
        <v>0</v>
      </c>
    </row>
    <row r="25" spans="1:10" x14ac:dyDescent="0.25">
      <c r="A25" s="1"/>
      <c r="B25" s="1"/>
      <c r="C25" s="1"/>
      <c r="D25" s="1"/>
      <c r="E25" s="1"/>
      <c r="F25" s="1" t="s">
        <v>25</v>
      </c>
      <c r="G25" s="3">
        <v>0</v>
      </c>
      <c r="H25" s="3">
        <v>0</v>
      </c>
      <c r="I25" s="3">
        <f t="shared" si="2"/>
        <v>0</v>
      </c>
      <c r="J25" s="5">
        <f t="shared" si="3"/>
        <v>0</v>
      </c>
    </row>
    <row r="26" spans="1:10" x14ac:dyDescent="0.25">
      <c r="A26" s="1"/>
      <c r="B26" s="1"/>
      <c r="C26" s="1"/>
      <c r="D26" s="1"/>
      <c r="E26" s="1"/>
      <c r="F26" s="1" t="s">
        <v>26</v>
      </c>
      <c r="G26" s="3">
        <v>0</v>
      </c>
      <c r="H26" s="3">
        <v>25000</v>
      </c>
      <c r="I26" s="3">
        <f t="shared" si="2"/>
        <v>-25000</v>
      </c>
      <c r="J26" s="5">
        <f t="shared" si="3"/>
        <v>0</v>
      </c>
    </row>
    <row r="27" spans="1:10" ht="15.75" thickBot="1" x14ac:dyDescent="0.3">
      <c r="A27" s="1"/>
      <c r="B27" s="1"/>
      <c r="C27" s="1"/>
      <c r="D27" s="1"/>
      <c r="E27" s="1"/>
      <c r="F27" s="1" t="s">
        <v>27</v>
      </c>
      <c r="G27" s="6">
        <v>0</v>
      </c>
      <c r="H27" s="6">
        <v>0</v>
      </c>
      <c r="I27" s="6">
        <f t="shared" si="2"/>
        <v>0</v>
      </c>
      <c r="J27" s="7">
        <f t="shared" si="3"/>
        <v>0</v>
      </c>
    </row>
    <row r="28" spans="1:10" x14ac:dyDescent="0.25">
      <c r="A28" s="1"/>
      <c r="B28" s="1"/>
      <c r="C28" s="1"/>
      <c r="D28" s="1"/>
      <c r="E28" s="1" t="s">
        <v>28</v>
      </c>
      <c r="F28" s="1"/>
      <c r="G28" s="3">
        <f>ROUND(SUM(G22:G27),5)</f>
        <v>0</v>
      </c>
      <c r="H28" s="3">
        <f>ROUND(SUM(H22:H27),5)</f>
        <v>34500</v>
      </c>
      <c r="I28" s="3">
        <f t="shared" si="2"/>
        <v>-34500</v>
      </c>
      <c r="J28" s="5">
        <f t="shared" si="3"/>
        <v>0</v>
      </c>
    </row>
    <row r="29" spans="1:10" ht="30" customHeight="1" x14ac:dyDescent="0.25">
      <c r="A29" s="1"/>
      <c r="B29" s="1"/>
      <c r="C29" s="1"/>
      <c r="D29" s="1"/>
      <c r="E29" s="1" t="s">
        <v>29</v>
      </c>
      <c r="F29" s="1"/>
      <c r="G29" s="3"/>
      <c r="H29" s="3"/>
      <c r="I29" s="3"/>
      <c r="J29" s="5"/>
    </row>
    <row r="30" spans="1:10" x14ac:dyDescent="0.25">
      <c r="A30" s="1"/>
      <c r="B30" s="1"/>
      <c r="C30" s="1"/>
      <c r="D30" s="1"/>
      <c r="E30" s="1"/>
      <c r="F30" s="1" t="s">
        <v>30</v>
      </c>
      <c r="G30" s="3">
        <v>0</v>
      </c>
      <c r="H30" s="3">
        <v>800</v>
      </c>
      <c r="I30" s="3">
        <f>ROUND((G30-H30),5)</f>
        <v>-800</v>
      </c>
      <c r="J30" s="5">
        <f>ROUND(IF(H30=0, IF(G30=0, 0, 1), G30/H30),5)</f>
        <v>0</v>
      </c>
    </row>
    <row r="31" spans="1:10" ht="15.75" thickBot="1" x14ac:dyDescent="0.3">
      <c r="A31" s="1"/>
      <c r="B31" s="1"/>
      <c r="C31" s="1"/>
      <c r="D31" s="1"/>
      <c r="E31" s="1"/>
      <c r="F31" s="1" t="s">
        <v>31</v>
      </c>
      <c r="G31" s="6">
        <v>0</v>
      </c>
      <c r="H31" s="6">
        <v>0</v>
      </c>
      <c r="I31" s="6">
        <f>ROUND((G31-H31),5)</f>
        <v>0</v>
      </c>
      <c r="J31" s="7">
        <f>ROUND(IF(H31=0, IF(G31=0, 0, 1), G31/H31),5)</f>
        <v>0</v>
      </c>
    </row>
    <row r="32" spans="1:10" x14ac:dyDescent="0.25">
      <c r="A32" s="1"/>
      <c r="B32" s="1"/>
      <c r="C32" s="1"/>
      <c r="D32" s="1"/>
      <c r="E32" s="1" t="s">
        <v>32</v>
      </c>
      <c r="F32" s="1"/>
      <c r="G32" s="3">
        <f>ROUND(SUM(G29:G31),5)</f>
        <v>0</v>
      </c>
      <c r="H32" s="3">
        <f>ROUND(SUM(H29:H31),5)</f>
        <v>800</v>
      </c>
      <c r="I32" s="3">
        <f>ROUND((G32-H32),5)</f>
        <v>-800</v>
      </c>
      <c r="J32" s="5">
        <f>ROUND(IF(H32=0, IF(G32=0, 0, 1), G32/H32),5)</f>
        <v>0</v>
      </c>
    </row>
    <row r="33" spans="1:10" ht="30" customHeight="1" x14ac:dyDescent="0.25">
      <c r="A33" s="1"/>
      <c r="B33" s="1"/>
      <c r="C33" s="1"/>
      <c r="D33" s="1"/>
      <c r="E33" s="1" t="s">
        <v>33</v>
      </c>
      <c r="F33" s="1"/>
      <c r="G33" s="3"/>
      <c r="H33" s="3"/>
      <c r="I33" s="3"/>
      <c r="J33" s="5"/>
    </row>
    <row r="34" spans="1:10" x14ac:dyDescent="0.25">
      <c r="A34" s="1"/>
      <c r="B34" s="1"/>
      <c r="C34" s="1"/>
      <c r="D34" s="1"/>
      <c r="E34" s="1"/>
      <c r="F34" s="1" t="s">
        <v>34</v>
      </c>
      <c r="G34" s="3">
        <v>0</v>
      </c>
      <c r="H34" s="3">
        <v>350000</v>
      </c>
      <c r="I34" s="3">
        <f>ROUND((G34-H34),5)</f>
        <v>-350000</v>
      </c>
      <c r="J34" s="5">
        <f>ROUND(IF(H34=0, IF(G34=0, 0, 1), G34/H34),5)</f>
        <v>0</v>
      </c>
    </row>
    <row r="35" spans="1:10" x14ac:dyDescent="0.25">
      <c r="A35" s="1"/>
      <c r="B35" s="1"/>
      <c r="C35" s="1"/>
      <c r="D35" s="1"/>
      <c r="E35" s="1"/>
      <c r="F35" s="1" t="s">
        <v>35</v>
      </c>
      <c r="G35" s="3">
        <v>0</v>
      </c>
      <c r="H35" s="3">
        <v>8500</v>
      </c>
      <c r="I35" s="3">
        <f>ROUND((G35-H35),5)</f>
        <v>-8500</v>
      </c>
      <c r="J35" s="5">
        <f>ROUND(IF(H35=0, IF(G35=0, 0, 1), G35/H35),5)</f>
        <v>0</v>
      </c>
    </row>
    <row r="36" spans="1:10" x14ac:dyDescent="0.25">
      <c r="A36" s="1"/>
      <c r="B36" s="1"/>
      <c r="C36" s="1"/>
      <c r="D36" s="1"/>
      <c r="E36" s="1"/>
      <c r="F36" s="1" t="s">
        <v>36</v>
      </c>
      <c r="G36" s="3">
        <v>0</v>
      </c>
      <c r="H36" s="3">
        <v>107000</v>
      </c>
      <c r="I36" s="3">
        <f>ROUND((G36-H36),5)</f>
        <v>-107000</v>
      </c>
      <c r="J36" s="5">
        <f>ROUND(IF(H36=0, IF(G36=0, 0, 1), G36/H36),5)</f>
        <v>0</v>
      </c>
    </row>
    <row r="37" spans="1:10" ht="15.75" thickBot="1" x14ac:dyDescent="0.3">
      <c r="A37" s="1"/>
      <c r="B37" s="1"/>
      <c r="C37" s="1"/>
      <c r="D37" s="1"/>
      <c r="E37" s="1"/>
      <c r="F37" s="1" t="s">
        <v>37</v>
      </c>
      <c r="G37" s="6">
        <v>0</v>
      </c>
      <c r="H37" s="6">
        <v>0</v>
      </c>
      <c r="I37" s="6">
        <f>ROUND((G37-H37),5)</f>
        <v>0</v>
      </c>
      <c r="J37" s="7">
        <f>ROUND(IF(H37=0, IF(G37=0, 0, 1), G37/H37),5)</f>
        <v>0</v>
      </c>
    </row>
    <row r="38" spans="1:10" x14ac:dyDescent="0.25">
      <c r="A38" s="1"/>
      <c r="B38" s="1"/>
      <c r="C38" s="1"/>
      <c r="D38" s="1"/>
      <c r="E38" s="1" t="s">
        <v>38</v>
      </c>
      <c r="F38" s="1"/>
      <c r="G38" s="3">
        <f>ROUND(SUM(G33:G37),5)</f>
        <v>0</v>
      </c>
      <c r="H38" s="3">
        <f>ROUND(SUM(H33:H37),5)</f>
        <v>465500</v>
      </c>
      <c r="I38" s="3">
        <f>ROUND((G38-H38),5)</f>
        <v>-465500</v>
      </c>
      <c r="J38" s="5">
        <f>ROUND(IF(H38=0, IF(G38=0, 0, 1), G38/H38),5)</f>
        <v>0</v>
      </c>
    </row>
    <row r="39" spans="1:10" ht="30" customHeight="1" x14ac:dyDescent="0.25">
      <c r="A39" s="1"/>
      <c r="B39" s="1"/>
      <c r="C39" s="1"/>
      <c r="D39" s="1"/>
      <c r="E39" s="1" t="s">
        <v>39</v>
      </c>
      <c r="F39" s="1"/>
      <c r="G39" s="3"/>
      <c r="H39" s="3"/>
      <c r="I39" s="3"/>
      <c r="J39" s="5"/>
    </row>
    <row r="40" spans="1:10" x14ac:dyDescent="0.25">
      <c r="A40" s="1"/>
      <c r="B40" s="1"/>
      <c r="C40" s="1"/>
      <c r="D40" s="1"/>
      <c r="E40" s="1"/>
      <c r="F40" s="1" t="s">
        <v>40</v>
      </c>
      <c r="G40" s="3">
        <v>0</v>
      </c>
      <c r="H40" s="3">
        <v>2000</v>
      </c>
      <c r="I40" s="3">
        <f>ROUND((G40-H40),5)</f>
        <v>-2000</v>
      </c>
      <c r="J40" s="5">
        <f>ROUND(IF(H40=0, IF(G40=0, 0, 1), G40/H40),5)</f>
        <v>0</v>
      </c>
    </row>
    <row r="41" spans="1:10" ht="15.75" thickBot="1" x14ac:dyDescent="0.3">
      <c r="A41" s="1"/>
      <c r="B41" s="1"/>
      <c r="C41" s="1"/>
      <c r="D41" s="1"/>
      <c r="E41" s="1"/>
      <c r="F41" s="1" t="s">
        <v>41</v>
      </c>
      <c r="G41" s="8">
        <v>0</v>
      </c>
      <c r="H41" s="8">
        <v>0</v>
      </c>
      <c r="I41" s="8">
        <f>ROUND((G41-H41),5)</f>
        <v>0</v>
      </c>
      <c r="J41" s="9">
        <f>ROUND(IF(H41=0, IF(G41=0, 0, 1), G41/H41),5)</f>
        <v>0</v>
      </c>
    </row>
    <row r="42" spans="1:10" ht="15.75" thickBot="1" x14ac:dyDescent="0.3">
      <c r="A42" s="1"/>
      <c r="B42" s="1"/>
      <c r="C42" s="1"/>
      <c r="D42" s="1"/>
      <c r="E42" s="1" t="s">
        <v>42</v>
      </c>
      <c r="F42" s="1"/>
      <c r="G42" s="10">
        <f>ROUND(SUM(G39:G41),5)</f>
        <v>0</v>
      </c>
      <c r="H42" s="10">
        <f>ROUND(SUM(H39:H41),5)</f>
        <v>2000</v>
      </c>
      <c r="I42" s="10">
        <f>ROUND((G42-H42),5)</f>
        <v>-2000</v>
      </c>
      <c r="J42" s="11">
        <f>ROUND(IF(H42=0, IF(G42=0, 0, 1), G42/H42),5)</f>
        <v>0</v>
      </c>
    </row>
    <row r="43" spans="1:10" ht="30" customHeight="1" thickBot="1" x14ac:dyDescent="0.3">
      <c r="A43" s="1"/>
      <c r="B43" s="1"/>
      <c r="C43" s="1"/>
      <c r="D43" s="1" t="s">
        <v>43</v>
      </c>
      <c r="E43" s="1"/>
      <c r="F43" s="1"/>
      <c r="G43" s="12">
        <f>ROUND(G4+G11+G15+G21+G28+G32+G38+G42,5)</f>
        <v>0</v>
      </c>
      <c r="H43" s="12">
        <f>ROUND(H4+H11+H15+H21+H28+H32+H38+H42,5)</f>
        <v>526650</v>
      </c>
      <c r="I43" s="12">
        <f>ROUND((G43-H43),5)</f>
        <v>-526650</v>
      </c>
      <c r="J43" s="13">
        <f>ROUND(IF(H43=0, IF(G43=0, 0, 1), G43/H43),5)</f>
        <v>0</v>
      </c>
    </row>
    <row r="44" spans="1:10" ht="30" customHeight="1" x14ac:dyDescent="0.25">
      <c r="A44" s="1"/>
      <c r="B44" s="1"/>
      <c r="C44" s="1" t="s">
        <v>44</v>
      </c>
      <c r="D44" s="1"/>
      <c r="E44" s="1"/>
      <c r="F44" s="1"/>
      <c r="G44" s="3">
        <f>G43</f>
        <v>0</v>
      </c>
      <c r="H44" s="3">
        <f>H43</f>
        <v>526650</v>
      </c>
      <c r="I44" s="3">
        <f>ROUND((G44-H44),5)</f>
        <v>-526650</v>
      </c>
      <c r="J44" s="5">
        <f>ROUND(IF(H44=0, IF(G44=0, 0, 1), G44/H44),5)</f>
        <v>0</v>
      </c>
    </row>
    <row r="45" spans="1:10" ht="30" customHeight="1" x14ac:dyDescent="0.25">
      <c r="A45" s="1"/>
      <c r="B45" s="1"/>
      <c r="C45" s="1"/>
      <c r="D45" s="1" t="s">
        <v>45</v>
      </c>
      <c r="E45" s="1"/>
      <c r="F45" s="1"/>
      <c r="G45" s="3"/>
      <c r="H45" s="3"/>
      <c r="I45" s="3"/>
      <c r="J45" s="5"/>
    </row>
    <row r="46" spans="1:10" x14ac:dyDescent="0.25">
      <c r="A46" s="1"/>
      <c r="B46" s="1"/>
      <c r="C46" s="1"/>
      <c r="D46" s="1"/>
      <c r="E46" s="1" t="s">
        <v>46</v>
      </c>
      <c r="F46" s="1"/>
      <c r="G46" s="3"/>
      <c r="H46" s="3"/>
      <c r="I46" s="3"/>
      <c r="J46" s="5"/>
    </row>
    <row r="47" spans="1:10" x14ac:dyDescent="0.25">
      <c r="A47" s="1"/>
      <c r="B47" s="1"/>
      <c r="C47" s="1"/>
      <c r="D47" s="1"/>
      <c r="E47" s="1"/>
      <c r="F47" s="1" t="s">
        <v>47</v>
      </c>
      <c r="G47" s="3">
        <v>5000</v>
      </c>
      <c r="H47" s="3">
        <v>60000</v>
      </c>
      <c r="I47" s="3">
        <f t="shared" ref="I47:I64" si="4">ROUND((G47-H47),5)</f>
        <v>-55000</v>
      </c>
      <c r="J47" s="5">
        <f t="shared" ref="J47:J64" si="5">ROUND(IF(H47=0, IF(G47=0, 0, 1), G47/H47),5)</f>
        <v>8.3330000000000001E-2</v>
      </c>
    </row>
    <row r="48" spans="1:10" x14ac:dyDescent="0.25">
      <c r="A48" s="1"/>
      <c r="B48" s="1"/>
      <c r="C48" s="1"/>
      <c r="D48" s="1"/>
      <c r="E48" s="1"/>
      <c r="F48" s="1" t="s">
        <v>48</v>
      </c>
      <c r="G48" s="3">
        <v>0</v>
      </c>
      <c r="H48" s="3">
        <v>500</v>
      </c>
      <c r="I48" s="3">
        <f t="shared" si="4"/>
        <v>-500</v>
      </c>
      <c r="J48" s="5">
        <f t="shared" si="5"/>
        <v>0</v>
      </c>
    </row>
    <row r="49" spans="1:10" x14ac:dyDescent="0.25">
      <c r="A49" s="1"/>
      <c r="B49" s="1"/>
      <c r="C49" s="1"/>
      <c r="D49" s="1"/>
      <c r="E49" s="1"/>
      <c r="F49" s="1" t="s">
        <v>49</v>
      </c>
      <c r="G49" s="3">
        <v>1244.28</v>
      </c>
      <c r="H49" s="3">
        <v>20000</v>
      </c>
      <c r="I49" s="3">
        <f t="shared" si="4"/>
        <v>-18755.72</v>
      </c>
      <c r="J49" s="5">
        <f t="shared" si="5"/>
        <v>6.2210000000000001E-2</v>
      </c>
    </row>
    <row r="50" spans="1:10" x14ac:dyDescent="0.25">
      <c r="A50" s="1"/>
      <c r="B50" s="1"/>
      <c r="C50" s="1"/>
      <c r="D50" s="1"/>
      <c r="E50" s="1"/>
      <c r="F50" s="1" t="s">
        <v>50</v>
      </c>
      <c r="G50" s="3">
        <v>0</v>
      </c>
      <c r="H50" s="3">
        <v>3000</v>
      </c>
      <c r="I50" s="3">
        <f t="shared" si="4"/>
        <v>-3000</v>
      </c>
      <c r="J50" s="5">
        <f t="shared" si="5"/>
        <v>0</v>
      </c>
    </row>
    <row r="51" spans="1:10" x14ac:dyDescent="0.25">
      <c r="A51" s="1"/>
      <c r="B51" s="1"/>
      <c r="C51" s="1"/>
      <c r="D51" s="1"/>
      <c r="E51" s="1"/>
      <c r="F51" s="1" t="s">
        <v>51</v>
      </c>
      <c r="G51" s="3">
        <v>0</v>
      </c>
      <c r="H51" s="3">
        <v>200</v>
      </c>
      <c r="I51" s="3">
        <f t="shared" si="4"/>
        <v>-200</v>
      </c>
      <c r="J51" s="5">
        <f t="shared" si="5"/>
        <v>0</v>
      </c>
    </row>
    <row r="52" spans="1:10" x14ac:dyDescent="0.25">
      <c r="A52" s="1"/>
      <c r="B52" s="1"/>
      <c r="C52" s="1"/>
      <c r="D52" s="1"/>
      <c r="E52" s="1"/>
      <c r="F52" s="1" t="s">
        <v>52</v>
      </c>
      <c r="G52" s="3">
        <v>0</v>
      </c>
      <c r="H52" s="3">
        <v>500</v>
      </c>
      <c r="I52" s="3">
        <f t="shared" si="4"/>
        <v>-500</v>
      </c>
      <c r="J52" s="5">
        <f t="shared" si="5"/>
        <v>0</v>
      </c>
    </row>
    <row r="53" spans="1:10" x14ac:dyDescent="0.25">
      <c r="A53" s="1"/>
      <c r="B53" s="1"/>
      <c r="C53" s="1"/>
      <c r="D53" s="1"/>
      <c r="E53" s="1"/>
      <c r="F53" s="1" t="s">
        <v>53</v>
      </c>
      <c r="G53" s="3">
        <v>100</v>
      </c>
      <c r="H53" s="3">
        <v>1200</v>
      </c>
      <c r="I53" s="3">
        <f t="shared" si="4"/>
        <v>-1100</v>
      </c>
      <c r="J53" s="5">
        <f t="shared" si="5"/>
        <v>8.3330000000000001E-2</v>
      </c>
    </row>
    <row r="54" spans="1:10" x14ac:dyDescent="0.25">
      <c r="A54" s="1"/>
      <c r="B54" s="1"/>
      <c r="C54" s="1"/>
      <c r="D54" s="1"/>
      <c r="E54" s="1"/>
      <c r="F54" s="1" t="s">
        <v>54</v>
      </c>
      <c r="G54" s="3">
        <v>0</v>
      </c>
      <c r="H54" s="3">
        <v>2000</v>
      </c>
      <c r="I54" s="3">
        <f t="shared" si="4"/>
        <v>-2000</v>
      </c>
      <c r="J54" s="5">
        <f t="shared" si="5"/>
        <v>0</v>
      </c>
    </row>
    <row r="55" spans="1:10" x14ac:dyDescent="0.25">
      <c r="A55" s="1"/>
      <c r="B55" s="1"/>
      <c r="C55" s="1"/>
      <c r="D55" s="1"/>
      <c r="E55" s="1"/>
      <c r="F55" s="1" t="s">
        <v>55</v>
      </c>
      <c r="G55" s="3">
        <v>0</v>
      </c>
      <c r="H55" s="3">
        <v>900</v>
      </c>
      <c r="I55" s="3">
        <f t="shared" si="4"/>
        <v>-900</v>
      </c>
      <c r="J55" s="5">
        <f t="shared" si="5"/>
        <v>0</v>
      </c>
    </row>
    <row r="56" spans="1:10" x14ac:dyDescent="0.25">
      <c r="A56" s="1"/>
      <c r="B56" s="1"/>
      <c r="C56" s="1"/>
      <c r="D56" s="1"/>
      <c r="E56" s="1"/>
      <c r="F56" s="1" t="s">
        <v>56</v>
      </c>
      <c r="G56" s="3">
        <v>0</v>
      </c>
      <c r="H56" s="3">
        <v>500</v>
      </c>
      <c r="I56" s="3">
        <f t="shared" si="4"/>
        <v>-500</v>
      </c>
      <c r="J56" s="5">
        <f t="shared" si="5"/>
        <v>0</v>
      </c>
    </row>
    <row r="57" spans="1:10" x14ac:dyDescent="0.25">
      <c r="A57" s="1"/>
      <c r="B57" s="1"/>
      <c r="C57" s="1"/>
      <c r="D57" s="1"/>
      <c r="E57" s="1"/>
      <c r="F57" s="1" t="s">
        <v>57</v>
      </c>
      <c r="G57" s="3">
        <v>0</v>
      </c>
      <c r="H57" s="3">
        <v>400</v>
      </c>
      <c r="I57" s="3">
        <f t="shared" si="4"/>
        <v>-400</v>
      </c>
      <c r="J57" s="5">
        <f t="shared" si="5"/>
        <v>0</v>
      </c>
    </row>
    <row r="58" spans="1:10" x14ac:dyDescent="0.25">
      <c r="A58" s="1"/>
      <c r="B58" s="1"/>
      <c r="C58" s="1"/>
      <c r="D58" s="1"/>
      <c r="E58" s="1"/>
      <c r="F58" s="1" t="s">
        <v>58</v>
      </c>
      <c r="G58" s="3">
        <v>175</v>
      </c>
      <c r="H58" s="3">
        <v>2400</v>
      </c>
      <c r="I58" s="3">
        <f t="shared" si="4"/>
        <v>-2225</v>
      </c>
      <c r="J58" s="5">
        <f t="shared" si="5"/>
        <v>7.2919999999999999E-2</v>
      </c>
    </row>
    <row r="59" spans="1:10" x14ac:dyDescent="0.25">
      <c r="A59" s="1"/>
      <c r="B59" s="1"/>
      <c r="C59" s="1"/>
      <c r="D59" s="1"/>
      <c r="E59" s="1"/>
      <c r="F59" s="1" t="s">
        <v>59</v>
      </c>
      <c r="G59" s="3">
        <v>0</v>
      </c>
      <c r="H59" s="3">
        <v>3000</v>
      </c>
      <c r="I59" s="3">
        <f t="shared" si="4"/>
        <v>-3000</v>
      </c>
      <c r="J59" s="5">
        <f t="shared" si="5"/>
        <v>0</v>
      </c>
    </row>
    <row r="60" spans="1:10" x14ac:dyDescent="0.25">
      <c r="A60" s="1"/>
      <c r="B60" s="1"/>
      <c r="C60" s="1"/>
      <c r="D60" s="1"/>
      <c r="E60" s="1"/>
      <c r="F60" s="1" t="s">
        <v>60</v>
      </c>
      <c r="G60" s="3">
        <v>0</v>
      </c>
      <c r="H60" s="3">
        <v>8000</v>
      </c>
      <c r="I60" s="3">
        <f t="shared" si="4"/>
        <v>-8000</v>
      </c>
      <c r="J60" s="5">
        <f t="shared" si="5"/>
        <v>0</v>
      </c>
    </row>
    <row r="61" spans="1:10" x14ac:dyDescent="0.25">
      <c r="A61" s="1"/>
      <c r="B61" s="1"/>
      <c r="C61" s="1"/>
      <c r="D61" s="1"/>
      <c r="E61" s="1"/>
      <c r="F61" s="1" t="s">
        <v>61</v>
      </c>
      <c r="G61" s="3">
        <v>2062.5</v>
      </c>
      <c r="H61" s="3">
        <v>49500</v>
      </c>
      <c r="I61" s="3">
        <f t="shared" si="4"/>
        <v>-47437.5</v>
      </c>
      <c r="J61" s="5">
        <f t="shared" si="5"/>
        <v>4.1669999999999999E-2</v>
      </c>
    </row>
    <row r="62" spans="1:10" x14ac:dyDescent="0.25">
      <c r="A62" s="1"/>
      <c r="B62" s="1"/>
      <c r="C62" s="1"/>
      <c r="D62" s="1"/>
      <c r="E62" s="1"/>
      <c r="F62" s="1" t="s">
        <v>62</v>
      </c>
      <c r="G62" s="3">
        <v>1520.84</v>
      </c>
      <c r="H62" s="3">
        <v>36500</v>
      </c>
      <c r="I62" s="3">
        <f t="shared" si="4"/>
        <v>-34979.160000000003</v>
      </c>
      <c r="J62" s="5">
        <f t="shared" si="5"/>
        <v>4.1669999999999999E-2</v>
      </c>
    </row>
    <row r="63" spans="1:10" ht="15.75" thickBot="1" x14ac:dyDescent="0.3">
      <c r="A63" s="1"/>
      <c r="B63" s="1"/>
      <c r="C63" s="1"/>
      <c r="D63" s="1"/>
      <c r="E63" s="1"/>
      <c r="F63" s="1" t="s">
        <v>63</v>
      </c>
      <c r="G63" s="6">
        <v>0</v>
      </c>
      <c r="H63" s="6">
        <v>0</v>
      </c>
      <c r="I63" s="6">
        <f t="shared" si="4"/>
        <v>0</v>
      </c>
      <c r="J63" s="7">
        <f t="shared" si="5"/>
        <v>0</v>
      </c>
    </row>
    <row r="64" spans="1:10" x14ac:dyDescent="0.25">
      <c r="A64" s="1"/>
      <c r="B64" s="1"/>
      <c r="C64" s="1"/>
      <c r="D64" s="1"/>
      <c r="E64" s="1" t="s">
        <v>64</v>
      </c>
      <c r="F64" s="1"/>
      <c r="G64" s="3">
        <f>ROUND(SUM(G46:G63),5)</f>
        <v>10102.620000000001</v>
      </c>
      <c r="H64" s="3">
        <f>ROUND(SUM(H46:H63),5)</f>
        <v>188600</v>
      </c>
      <c r="I64" s="3">
        <f t="shared" si="4"/>
        <v>-178497.38</v>
      </c>
      <c r="J64" s="5">
        <f t="shared" si="5"/>
        <v>5.357E-2</v>
      </c>
    </row>
    <row r="65" spans="1:10" ht="30" customHeight="1" x14ac:dyDescent="0.25">
      <c r="A65" s="1"/>
      <c r="B65" s="1"/>
      <c r="C65" s="1"/>
      <c r="D65" s="1"/>
      <c r="E65" s="1" t="s">
        <v>65</v>
      </c>
      <c r="F65" s="1"/>
      <c r="G65" s="3"/>
      <c r="H65" s="3"/>
      <c r="I65" s="3"/>
      <c r="J65" s="5"/>
    </row>
    <row r="66" spans="1:10" x14ac:dyDescent="0.25">
      <c r="A66" s="1"/>
      <c r="B66" s="1"/>
      <c r="C66" s="1"/>
      <c r="D66" s="1"/>
      <c r="E66" s="1"/>
      <c r="F66" s="1" t="s">
        <v>66</v>
      </c>
      <c r="G66" s="3">
        <v>0</v>
      </c>
      <c r="H66" s="3">
        <v>900</v>
      </c>
      <c r="I66" s="3">
        <f t="shared" ref="I66:I71" si="6">ROUND((G66-H66),5)</f>
        <v>-900</v>
      </c>
      <c r="J66" s="5">
        <f t="shared" ref="J66:J71" si="7">ROUND(IF(H66=0, IF(G66=0, 0, 1), G66/H66),5)</f>
        <v>0</v>
      </c>
    </row>
    <row r="67" spans="1:10" x14ac:dyDescent="0.25">
      <c r="A67" s="1"/>
      <c r="B67" s="1"/>
      <c r="C67" s="1"/>
      <c r="D67" s="1"/>
      <c r="E67" s="1"/>
      <c r="F67" s="1" t="s">
        <v>67</v>
      </c>
      <c r="G67" s="3">
        <v>0</v>
      </c>
      <c r="H67" s="3">
        <v>5500</v>
      </c>
      <c r="I67" s="3">
        <f t="shared" si="6"/>
        <v>-5500</v>
      </c>
      <c r="J67" s="5">
        <f t="shared" si="7"/>
        <v>0</v>
      </c>
    </row>
    <row r="68" spans="1:10" x14ac:dyDescent="0.25">
      <c r="A68" s="1"/>
      <c r="B68" s="1"/>
      <c r="C68" s="1"/>
      <c r="D68" s="1"/>
      <c r="E68" s="1"/>
      <c r="F68" s="1" t="s">
        <v>68</v>
      </c>
      <c r="G68" s="3">
        <v>0</v>
      </c>
      <c r="H68" s="3">
        <v>3000</v>
      </c>
      <c r="I68" s="3">
        <f t="shared" si="6"/>
        <v>-3000</v>
      </c>
      <c r="J68" s="5">
        <f t="shared" si="7"/>
        <v>0</v>
      </c>
    </row>
    <row r="69" spans="1:10" x14ac:dyDescent="0.25">
      <c r="A69" s="1"/>
      <c r="B69" s="1"/>
      <c r="C69" s="1"/>
      <c r="D69" s="1"/>
      <c r="E69" s="1"/>
      <c r="F69" s="1" t="s">
        <v>69</v>
      </c>
      <c r="G69" s="3">
        <v>0</v>
      </c>
      <c r="H69" s="3">
        <v>1000</v>
      </c>
      <c r="I69" s="3">
        <f t="shared" si="6"/>
        <v>-1000</v>
      </c>
      <c r="J69" s="5">
        <f t="shared" si="7"/>
        <v>0</v>
      </c>
    </row>
    <row r="70" spans="1:10" ht="15.75" thickBot="1" x14ac:dyDescent="0.3">
      <c r="A70" s="1"/>
      <c r="B70" s="1"/>
      <c r="C70" s="1"/>
      <c r="D70" s="1"/>
      <c r="E70" s="1"/>
      <c r="F70" s="1" t="s">
        <v>70</v>
      </c>
      <c r="G70" s="6">
        <v>0</v>
      </c>
      <c r="H70" s="6">
        <v>0</v>
      </c>
      <c r="I70" s="6">
        <f t="shared" si="6"/>
        <v>0</v>
      </c>
      <c r="J70" s="7">
        <f t="shared" si="7"/>
        <v>0</v>
      </c>
    </row>
    <row r="71" spans="1:10" x14ac:dyDescent="0.25">
      <c r="A71" s="1"/>
      <c r="B71" s="1"/>
      <c r="C71" s="1"/>
      <c r="D71" s="1"/>
      <c r="E71" s="1" t="s">
        <v>71</v>
      </c>
      <c r="F71" s="1"/>
      <c r="G71" s="3">
        <f>ROUND(SUM(G65:G70),5)</f>
        <v>0</v>
      </c>
      <c r="H71" s="3">
        <f>ROUND(SUM(H65:H70),5)</f>
        <v>10400</v>
      </c>
      <c r="I71" s="3">
        <f t="shared" si="6"/>
        <v>-10400</v>
      </c>
      <c r="J71" s="5">
        <f t="shared" si="7"/>
        <v>0</v>
      </c>
    </row>
    <row r="72" spans="1:10" ht="30" customHeight="1" x14ac:dyDescent="0.25">
      <c r="A72" s="1"/>
      <c r="B72" s="1"/>
      <c r="C72" s="1"/>
      <c r="D72" s="1"/>
      <c r="E72" s="1" t="s">
        <v>72</v>
      </c>
      <c r="F72" s="1"/>
      <c r="G72" s="3"/>
      <c r="H72" s="3"/>
      <c r="I72" s="3"/>
      <c r="J72" s="5"/>
    </row>
    <row r="73" spans="1:10" x14ac:dyDescent="0.25">
      <c r="A73" s="1"/>
      <c r="B73" s="1"/>
      <c r="C73" s="1"/>
      <c r="D73" s="1"/>
      <c r="E73" s="1"/>
      <c r="F73" s="1" t="s">
        <v>73</v>
      </c>
      <c r="G73" s="3">
        <v>8000</v>
      </c>
      <c r="H73" s="3">
        <v>96000</v>
      </c>
      <c r="I73" s="3">
        <f>ROUND((G73-H73),5)</f>
        <v>-88000</v>
      </c>
      <c r="J73" s="5">
        <f>ROUND(IF(H73=0, IF(G73=0, 0, 1), G73/H73),5)</f>
        <v>8.3330000000000001E-2</v>
      </c>
    </row>
    <row r="74" spans="1:10" x14ac:dyDescent="0.25">
      <c r="A74" s="1"/>
      <c r="B74" s="1"/>
      <c r="C74" s="1"/>
      <c r="D74" s="1"/>
      <c r="E74" s="1"/>
      <c r="F74" s="1" t="s">
        <v>74</v>
      </c>
      <c r="G74" s="3">
        <v>0</v>
      </c>
      <c r="H74" s="3">
        <v>5000</v>
      </c>
      <c r="I74" s="3">
        <f>ROUND((G74-H74),5)</f>
        <v>-5000</v>
      </c>
      <c r="J74" s="5">
        <f>ROUND(IF(H74=0, IF(G74=0, 0, 1), G74/H74),5)</f>
        <v>0</v>
      </c>
    </row>
    <row r="75" spans="1:10" x14ac:dyDescent="0.25">
      <c r="A75" s="1"/>
      <c r="B75" s="1"/>
      <c r="C75" s="1"/>
      <c r="D75" s="1"/>
      <c r="E75" s="1"/>
      <c r="F75" s="1" t="s">
        <v>75</v>
      </c>
      <c r="G75" s="3">
        <v>0</v>
      </c>
      <c r="H75" s="3">
        <v>0</v>
      </c>
      <c r="I75" s="3">
        <f>ROUND((G75-H75),5)</f>
        <v>0</v>
      </c>
      <c r="J75" s="5">
        <f>ROUND(IF(H75=0, IF(G75=0, 0, 1), G75/H75),5)</f>
        <v>0</v>
      </c>
    </row>
    <row r="76" spans="1:10" ht="15.75" thickBot="1" x14ac:dyDescent="0.3">
      <c r="A76" s="1"/>
      <c r="B76" s="1"/>
      <c r="C76" s="1"/>
      <c r="D76" s="1"/>
      <c r="E76" s="1"/>
      <c r="F76" s="1" t="s">
        <v>76</v>
      </c>
      <c r="G76" s="6">
        <v>0</v>
      </c>
      <c r="H76" s="6">
        <v>0</v>
      </c>
      <c r="I76" s="6">
        <f>ROUND((G76-H76),5)</f>
        <v>0</v>
      </c>
      <c r="J76" s="7">
        <f>ROUND(IF(H76=0, IF(G76=0, 0, 1), G76/H76),5)</f>
        <v>0</v>
      </c>
    </row>
    <row r="77" spans="1:10" x14ac:dyDescent="0.25">
      <c r="A77" s="1"/>
      <c r="B77" s="1"/>
      <c r="C77" s="1"/>
      <c r="D77" s="1"/>
      <c r="E77" s="1" t="s">
        <v>77</v>
      </c>
      <c r="F77" s="1"/>
      <c r="G77" s="3">
        <f>ROUND(SUM(G72:G76),5)</f>
        <v>8000</v>
      </c>
      <c r="H77" s="3">
        <f>ROUND(SUM(H72:H76),5)</f>
        <v>101000</v>
      </c>
      <c r="I77" s="3">
        <f>ROUND((G77-H77),5)</f>
        <v>-93000</v>
      </c>
      <c r="J77" s="5">
        <f>ROUND(IF(H77=0, IF(G77=0, 0, 1), G77/H77),5)</f>
        <v>7.9210000000000003E-2</v>
      </c>
    </row>
    <row r="78" spans="1:10" ht="30" customHeight="1" x14ac:dyDescent="0.25">
      <c r="A78" s="1"/>
      <c r="B78" s="1"/>
      <c r="C78" s="1"/>
      <c r="D78" s="1"/>
      <c r="E78" s="1" t="s">
        <v>78</v>
      </c>
      <c r="F78" s="1"/>
      <c r="G78" s="3"/>
      <c r="H78" s="3"/>
      <c r="I78" s="3"/>
      <c r="J78" s="5"/>
    </row>
    <row r="79" spans="1:10" x14ac:dyDescent="0.25">
      <c r="A79" s="1"/>
      <c r="B79" s="1"/>
      <c r="C79" s="1"/>
      <c r="D79" s="1"/>
      <c r="E79" s="1"/>
      <c r="F79" s="1" t="s">
        <v>79</v>
      </c>
      <c r="G79" s="3">
        <v>0</v>
      </c>
      <c r="H79" s="3">
        <v>750</v>
      </c>
      <c r="I79" s="3">
        <f t="shared" ref="I79:I85" si="8">ROUND((G79-H79),5)</f>
        <v>-750</v>
      </c>
      <c r="J79" s="5">
        <f>ROUND(IF(H79=0, IF(G79=0, 0, 1), G79/H79),5)</f>
        <v>0</v>
      </c>
    </row>
    <row r="80" spans="1:10" x14ac:dyDescent="0.25">
      <c r="A80" s="1"/>
      <c r="B80" s="1"/>
      <c r="C80" s="1"/>
      <c r="D80" s="1"/>
      <c r="E80" s="1"/>
      <c r="F80" s="1" t="s">
        <v>80</v>
      </c>
      <c r="G80" s="3">
        <v>0</v>
      </c>
      <c r="H80" s="3">
        <v>0</v>
      </c>
      <c r="I80" s="3">
        <f t="shared" si="8"/>
        <v>0</v>
      </c>
      <c r="J80" s="5">
        <f>ROUND(IF(H81=0, IF(G81=0, 0, 1), G81/H81),5)</f>
        <v>0</v>
      </c>
    </row>
    <row r="81" spans="1:10" x14ac:dyDescent="0.25">
      <c r="A81" s="1"/>
      <c r="B81" s="1"/>
      <c r="C81" s="1"/>
      <c r="D81" s="1"/>
      <c r="E81" s="1"/>
      <c r="F81" s="1" t="s">
        <v>142</v>
      </c>
      <c r="G81" s="3">
        <v>0</v>
      </c>
      <c r="H81" s="3">
        <v>3500</v>
      </c>
      <c r="I81" s="3">
        <f t="shared" si="8"/>
        <v>-3500</v>
      </c>
    </row>
    <row r="82" spans="1:10" x14ac:dyDescent="0.25">
      <c r="A82" s="1"/>
      <c r="B82" s="1"/>
      <c r="C82" s="1"/>
      <c r="D82" s="1"/>
      <c r="E82" s="1"/>
      <c r="F82" s="1" t="s">
        <v>81</v>
      </c>
      <c r="G82" s="3">
        <v>0</v>
      </c>
      <c r="H82" s="3">
        <v>500</v>
      </c>
      <c r="I82" s="3">
        <f t="shared" si="8"/>
        <v>-500</v>
      </c>
      <c r="J82" s="5">
        <f>ROUND(IF(H82=0, IF(G82=0, 0, 1), G82/H82),5)</f>
        <v>0</v>
      </c>
    </row>
    <row r="83" spans="1:10" x14ac:dyDescent="0.25">
      <c r="A83" s="1"/>
      <c r="B83" s="1"/>
      <c r="C83" s="1"/>
      <c r="D83" s="1"/>
      <c r="E83" s="1"/>
      <c r="F83" s="1" t="s">
        <v>82</v>
      </c>
      <c r="G83" s="3">
        <v>0</v>
      </c>
      <c r="H83" s="3">
        <v>300</v>
      </c>
      <c r="I83" s="3">
        <f t="shared" si="8"/>
        <v>-300</v>
      </c>
      <c r="J83" s="5">
        <f>ROUND(IF(H83=0, IF(G83=0, 0, 1), G83/H83),5)</f>
        <v>0</v>
      </c>
    </row>
    <row r="84" spans="1:10" ht="15.75" thickBot="1" x14ac:dyDescent="0.3">
      <c r="A84" s="1"/>
      <c r="B84" s="1"/>
      <c r="C84" s="1"/>
      <c r="D84" s="1"/>
      <c r="E84" s="1"/>
      <c r="F84" s="1" t="s">
        <v>83</v>
      </c>
      <c r="G84" s="6">
        <v>0</v>
      </c>
      <c r="H84" s="6">
        <v>300</v>
      </c>
      <c r="I84" s="6">
        <f t="shared" si="8"/>
        <v>-300</v>
      </c>
      <c r="J84" s="7">
        <f>ROUND(IF(H84=0, IF(G84=0, 0, 1), G84/H84),5)</f>
        <v>0</v>
      </c>
    </row>
    <row r="85" spans="1:10" x14ac:dyDescent="0.25">
      <c r="A85" s="1"/>
      <c r="B85" s="1"/>
      <c r="C85" s="1"/>
      <c r="D85" s="1"/>
      <c r="E85" s="1" t="s">
        <v>84</v>
      </c>
      <c r="F85" s="1"/>
      <c r="G85" s="3">
        <f>ROUND(SUM(G78:G84),5)</f>
        <v>0</v>
      </c>
      <c r="H85" s="3">
        <f>SUM(H79:H84)</f>
        <v>5350</v>
      </c>
      <c r="I85" s="3">
        <f t="shared" si="8"/>
        <v>-5350</v>
      </c>
      <c r="J85" s="5">
        <f>ROUND(IF(H85=0, IF(G85=0, 0, 1), G85/H85),5)</f>
        <v>0</v>
      </c>
    </row>
    <row r="86" spans="1:10" ht="30" customHeight="1" x14ac:dyDescent="0.25">
      <c r="A86" s="1"/>
      <c r="B86" s="1"/>
      <c r="C86" s="1"/>
      <c r="D86" s="1"/>
      <c r="E86" s="1" t="s">
        <v>85</v>
      </c>
      <c r="F86" s="1"/>
      <c r="G86" s="3"/>
      <c r="H86" s="3"/>
      <c r="I86" s="3"/>
      <c r="J86" s="5"/>
    </row>
    <row r="87" spans="1:10" x14ac:dyDescent="0.25">
      <c r="A87" s="1"/>
      <c r="B87" s="1"/>
      <c r="C87" s="1"/>
      <c r="D87" s="1"/>
      <c r="E87" s="1"/>
      <c r="F87" s="1" t="s">
        <v>86</v>
      </c>
      <c r="G87" s="3">
        <v>0</v>
      </c>
      <c r="H87" s="3">
        <v>42600</v>
      </c>
      <c r="I87" s="3">
        <f t="shared" ref="I87:I99" si="9">ROUND((G87-H87),5)</f>
        <v>-42600</v>
      </c>
      <c r="J87" s="5">
        <f t="shared" ref="J87:J99" si="10">ROUND(IF(H87=0, IF(G87=0, 0, 1), G87/H87),5)</f>
        <v>0</v>
      </c>
    </row>
    <row r="88" spans="1:10" x14ac:dyDescent="0.25">
      <c r="A88" s="1"/>
      <c r="B88" s="1"/>
      <c r="C88" s="1"/>
      <c r="D88" s="1"/>
      <c r="E88" s="1"/>
      <c r="F88" s="1" t="s">
        <v>87</v>
      </c>
      <c r="G88" s="3">
        <v>0</v>
      </c>
      <c r="H88" s="3">
        <v>250</v>
      </c>
      <c r="I88" s="3">
        <f t="shared" si="9"/>
        <v>-250</v>
      </c>
      <c r="J88" s="5">
        <f t="shared" si="10"/>
        <v>0</v>
      </c>
    </row>
    <row r="89" spans="1:10" x14ac:dyDescent="0.25">
      <c r="A89" s="1"/>
      <c r="B89" s="1"/>
      <c r="C89" s="1"/>
      <c r="D89" s="1"/>
      <c r="E89" s="1"/>
      <c r="F89" s="1" t="s">
        <v>88</v>
      </c>
      <c r="G89" s="3">
        <v>0</v>
      </c>
      <c r="H89" s="3">
        <v>500</v>
      </c>
      <c r="I89" s="3">
        <f t="shared" si="9"/>
        <v>-500</v>
      </c>
      <c r="J89" s="5">
        <f t="shared" si="10"/>
        <v>0</v>
      </c>
    </row>
    <row r="90" spans="1:10" x14ac:dyDescent="0.25">
      <c r="A90" s="1"/>
      <c r="B90" s="1"/>
      <c r="C90" s="1"/>
      <c r="D90" s="1"/>
      <c r="E90" s="1"/>
      <c r="F90" s="1" t="s">
        <v>89</v>
      </c>
      <c r="G90" s="3">
        <v>0</v>
      </c>
      <c r="H90" s="3">
        <v>500</v>
      </c>
      <c r="I90" s="3">
        <f t="shared" si="9"/>
        <v>-500</v>
      </c>
      <c r="J90" s="5">
        <f t="shared" si="10"/>
        <v>0</v>
      </c>
    </row>
    <row r="91" spans="1:10" x14ac:dyDescent="0.25">
      <c r="A91" s="1"/>
      <c r="B91" s="1"/>
      <c r="C91" s="1"/>
      <c r="D91" s="1"/>
      <c r="E91" s="1"/>
      <c r="F91" s="1" t="s">
        <v>90</v>
      </c>
      <c r="G91" s="3">
        <v>416.67</v>
      </c>
      <c r="H91" s="3">
        <v>5000</v>
      </c>
      <c r="I91" s="3">
        <f t="shared" si="9"/>
        <v>-4583.33</v>
      </c>
      <c r="J91" s="5">
        <f t="shared" si="10"/>
        <v>8.3330000000000001E-2</v>
      </c>
    </row>
    <row r="92" spans="1:10" x14ac:dyDescent="0.25">
      <c r="A92" s="1"/>
      <c r="B92" s="1"/>
      <c r="C92" s="1"/>
      <c r="D92" s="1"/>
      <c r="E92" s="1"/>
      <c r="F92" s="1" t="s">
        <v>91</v>
      </c>
      <c r="G92" s="3">
        <v>416.67</v>
      </c>
      <c r="H92" s="3">
        <v>5000</v>
      </c>
      <c r="I92" s="3">
        <f t="shared" si="9"/>
        <v>-4583.33</v>
      </c>
      <c r="J92" s="5">
        <f t="shared" si="10"/>
        <v>8.3330000000000001E-2</v>
      </c>
    </row>
    <row r="93" spans="1:10" x14ac:dyDescent="0.25">
      <c r="A93" s="1"/>
      <c r="B93" s="1"/>
      <c r="C93" s="1"/>
      <c r="D93" s="1"/>
      <c r="E93" s="1"/>
      <c r="F93" s="1" t="s">
        <v>92</v>
      </c>
      <c r="G93" s="3">
        <v>583.33000000000004</v>
      </c>
      <c r="H93" s="3">
        <v>7000</v>
      </c>
      <c r="I93" s="3">
        <f t="shared" si="9"/>
        <v>-6416.67</v>
      </c>
      <c r="J93" s="5">
        <f t="shared" si="10"/>
        <v>8.3330000000000001E-2</v>
      </c>
    </row>
    <row r="94" spans="1:10" x14ac:dyDescent="0.25">
      <c r="A94" s="1"/>
      <c r="B94" s="1"/>
      <c r="C94" s="1"/>
      <c r="D94" s="1"/>
      <c r="E94" s="1"/>
      <c r="F94" s="1" t="s">
        <v>93</v>
      </c>
      <c r="G94" s="3">
        <v>208.34</v>
      </c>
      <c r="H94" s="3">
        <v>5000</v>
      </c>
      <c r="I94" s="3">
        <f t="shared" si="9"/>
        <v>-4791.66</v>
      </c>
      <c r="J94" s="5">
        <f t="shared" si="10"/>
        <v>4.1669999999999999E-2</v>
      </c>
    </row>
    <row r="95" spans="1:10" x14ac:dyDescent="0.25">
      <c r="A95" s="1"/>
      <c r="B95" s="1"/>
      <c r="C95" s="1"/>
      <c r="D95" s="1"/>
      <c r="E95" s="1"/>
      <c r="F95" s="1" t="s">
        <v>94</v>
      </c>
      <c r="G95" s="3">
        <v>416.67</v>
      </c>
      <c r="H95" s="3">
        <v>10000</v>
      </c>
      <c r="I95" s="3">
        <f t="shared" si="9"/>
        <v>-9583.33</v>
      </c>
      <c r="J95" s="5">
        <f t="shared" si="10"/>
        <v>4.1669999999999999E-2</v>
      </c>
    </row>
    <row r="96" spans="1:10" x14ac:dyDescent="0.25">
      <c r="A96" s="1"/>
      <c r="B96" s="1"/>
      <c r="C96" s="1"/>
      <c r="D96" s="1"/>
      <c r="E96" s="1"/>
      <c r="F96" s="1" t="s">
        <v>95</v>
      </c>
      <c r="G96" s="3">
        <v>0</v>
      </c>
      <c r="H96" s="3">
        <v>7200</v>
      </c>
      <c r="I96" s="3">
        <f t="shared" si="9"/>
        <v>-7200</v>
      </c>
      <c r="J96" s="5">
        <f t="shared" si="10"/>
        <v>0</v>
      </c>
    </row>
    <row r="97" spans="1:10" x14ac:dyDescent="0.25">
      <c r="A97" s="1"/>
      <c r="B97" s="1"/>
      <c r="C97" s="1"/>
      <c r="D97" s="1"/>
      <c r="E97" s="1"/>
      <c r="F97" s="1" t="s">
        <v>96</v>
      </c>
      <c r="G97" s="3">
        <v>0</v>
      </c>
      <c r="H97" s="3">
        <v>9500</v>
      </c>
      <c r="I97" s="3">
        <f t="shared" si="9"/>
        <v>-9500</v>
      </c>
      <c r="J97" s="5">
        <f t="shared" si="10"/>
        <v>0</v>
      </c>
    </row>
    <row r="98" spans="1:10" ht="15.75" thickBot="1" x14ac:dyDescent="0.3">
      <c r="A98" s="1"/>
      <c r="B98" s="1"/>
      <c r="C98" s="1"/>
      <c r="D98" s="1"/>
      <c r="E98" s="1"/>
      <c r="F98" s="1" t="s">
        <v>97</v>
      </c>
      <c r="G98" s="6">
        <v>0</v>
      </c>
      <c r="H98" s="6">
        <v>0</v>
      </c>
      <c r="I98" s="6">
        <f t="shared" si="9"/>
        <v>0</v>
      </c>
      <c r="J98" s="7">
        <f t="shared" si="10"/>
        <v>0</v>
      </c>
    </row>
    <row r="99" spans="1:10" x14ac:dyDescent="0.25">
      <c r="A99" s="1"/>
      <c r="B99" s="1"/>
      <c r="C99" s="1"/>
      <c r="D99" s="1"/>
      <c r="E99" s="1" t="s">
        <v>98</v>
      </c>
      <c r="F99" s="1"/>
      <c r="G99" s="3">
        <f>ROUND(SUM(G86:G98),5)</f>
        <v>2041.68</v>
      </c>
      <c r="H99" s="3">
        <f>ROUND(SUM(H86:H98),5)</f>
        <v>92550</v>
      </c>
      <c r="I99" s="3">
        <f t="shared" si="9"/>
        <v>-90508.32</v>
      </c>
      <c r="J99" s="5">
        <f t="shared" si="10"/>
        <v>2.206E-2</v>
      </c>
    </row>
    <row r="100" spans="1:10" ht="30" customHeight="1" x14ac:dyDescent="0.25">
      <c r="A100" s="1"/>
      <c r="B100" s="1"/>
      <c r="C100" s="1"/>
      <c r="D100" s="1"/>
      <c r="E100" s="1" t="s">
        <v>99</v>
      </c>
      <c r="F100" s="1"/>
      <c r="G100" s="3"/>
      <c r="H100" s="3"/>
      <c r="I100" s="3"/>
      <c r="J100" s="5"/>
    </row>
    <row r="101" spans="1:10" x14ac:dyDescent="0.25">
      <c r="A101" s="1"/>
      <c r="B101" s="1"/>
      <c r="C101" s="1"/>
      <c r="D101" s="1"/>
      <c r="E101" s="1"/>
      <c r="F101" s="1" t="s">
        <v>100</v>
      </c>
      <c r="G101" s="3">
        <v>0</v>
      </c>
      <c r="H101" s="3">
        <v>1900</v>
      </c>
      <c r="I101" s="3">
        <f t="shared" ref="I101:I111" si="11">ROUND((G101-H101),5)</f>
        <v>-1900</v>
      </c>
      <c r="J101" s="5">
        <f t="shared" ref="J101:J111" si="12">ROUND(IF(H101=0, IF(G101=0, 0, 1), G101/H101),5)</f>
        <v>0</v>
      </c>
    </row>
    <row r="102" spans="1:10" x14ac:dyDescent="0.25">
      <c r="A102" s="1"/>
      <c r="B102" s="1"/>
      <c r="C102" s="1"/>
      <c r="D102" s="1"/>
      <c r="E102" s="1"/>
      <c r="F102" s="1" t="s">
        <v>101</v>
      </c>
      <c r="G102" s="3">
        <v>0</v>
      </c>
      <c r="H102" s="3">
        <v>10000</v>
      </c>
      <c r="I102" s="3">
        <f t="shared" si="11"/>
        <v>-10000</v>
      </c>
      <c r="J102" s="5">
        <f t="shared" si="12"/>
        <v>0</v>
      </c>
    </row>
    <row r="103" spans="1:10" x14ac:dyDescent="0.25">
      <c r="A103" s="1"/>
      <c r="B103" s="1"/>
      <c r="C103" s="1"/>
      <c r="D103" s="1"/>
      <c r="E103" s="1"/>
      <c r="F103" s="1" t="s">
        <v>102</v>
      </c>
      <c r="G103" s="3">
        <v>0</v>
      </c>
      <c r="H103" s="3">
        <v>1500</v>
      </c>
      <c r="I103" s="3">
        <f t="shared" si="11"/>
        <v>-1500</v>
      </c>
      <c r="J103" s="5">
        <f t="shared" si="12"/>
        <v>0</v>
      </c>
    </row>
    <row r="104" spans="1:10" x14ac:dyDescent="0.25">
      <c r="A104" s="1"/>
      <c r="B104" s="1"/>
      <c r="C104" s="1"/>
      <c r="D104" s="1"/>
      <c r="E104" s="1"/>
      <c r="F104" s="1" t="s">
        <v>103</v>
      </c>
      <c r="G104" s="3">
        <v>0</v>
      </c>
      <c r="H104" s="3">
        <v>2500</v>
      </c>
      <c r="I104" s="3">
        <f t="shared" si="11"/>
        <v>-2500</v>
      </c>
      <c r="J104" s="5">
        <f t="shared" si="12"/>
        <v>0</v>
      </c>
    </row>
    <row r="105" spans="1:10" x14ac:dyDescent="0.25">
      <c r="A105" s="1"/>
      <c r="B105" s="1"/>
      <c r="C105" s="1"/>
      <c r="D105" s="1"/>
      <c r="E105" s="1"/>
      <c r="F105" s="1" t="s">
        <v>104</v>
      </c>
      <c r="G105" s="3">
        <v>0</v>
      </c>
      <c r="H105" s="3">
        <v>0</v>
      </c>
      <c r="I105" s="3">
        <f t="shared" si="11"/>
        <v>0</v>
      </c>
      <c r="J105" s="5">
        <f t="shared" si="12"/>
        <v>0</v>
      </c>
    </row>
    <row r="106" spans="1:10" x14ac:dyDescent="0.25">
      <c r="A106" s="1"/>
      <c r="B106" s="1"/>
      <c r="C106" s="1"/>
      <c r="D106" s="1"/>
      <c r="E106" s="1"/>
      <c r="F106" s="1" t="s">
        <v>105</v>
      </c>
      <c r="G106" s="3">
        <v>0</v>
      </c>
      <c r="H106" s="3">
        <v>0</v>
      </c>
      <c r="I106" s="3">
        <f t="shared" si="11"/>
        <v>0</v>
      </c>
      <c r="J106" s="5">
        <f t="shared" si="12"/>
        <v>0</v>
      </c>
    </row>
    <row r="107" spans="1:10" x14ac:dyDescent="0.25">
      <c r="A107" s="1"/>
      <c r="B107" s="1"/>
      <c r="C107" s="1"/>
      <c r="D107" s="1"/>
      <c r="E107" s="1"/>
      <c r="F107" s="1" t="s">
        <v>106</v>
      </c>
      <c r="G107" s="3">
        <v>0</v>
      </c>
      <c r="H107" s="3">
        <v>500</v>
      </c>
      <c r="I107" s="3">
        <f t="shared" si="11"/>
        <v>-500</v>
      </c>
      <c r="J107" s="5">
        <f t="shared" si="12"/>
        <v>0</v>
      </c>
    </row>
    <row r="108" spans="1:10" x14ac:dyDescent="0.25">
      <c r="A108" s="1"/>
      <c r="B108" s="1"/>
      <c r="C108" s="1"/>
      <c r="D108" s="1"/>
      <c r="E108" s="1"/>
      <c r="F108" s="1" t="s">
        <v>107</v>
      </c>
      <c r="G108" s="3">
        <v>0</v>
      </c>
      <c r="H108" s="3">
        <v>500</v>
      </c>
      <c r="I108" s="3">
        <f t="shared" si="11"/>
        <v>-500</v>
      </c>
      <c r="J108" s="5">
        <f t="shared" si="12"/>
        <v>0</v>
      </c>
    </row>
    <row r="109" spans="1:10" x14ac:dyDescent="0.25">
      <c r="A109" s="1"/>
      <c r="B109" s="1"/>
      <c r="C109" s="1"/>
      <c r="D109" s="1"/>
      <c r="E109" s="1"/>
      <c r="F109" s="1" t="s">
        <v>108</v>
      </c>
      <c r="G109" s="3">
        <v>0</v>
      </c>
      <c r="H109" s="3">
        <v>1245</v>
      </c>
      <c r="I109" s="3">
        <f t="shared" si="11"/>
        <v>-1245</v>
      </c>
      <c r="J109" s="5">
        <f t="shared" si="12"/>
        <v>0</v>
      </c>
    </row>
    <row r="110" spans="1:10" ht="15.75" thickBot="1" x14ac:dyDescent="0.3">
      <c r="A110" s="1"/>
      <c r="B110" s="1"/>
      <c r="C110" s="1"/>
      <c r="D110" s="1"/>
      <c r="E110" s="1"/>
      <c r="F110" s="1" t="s">
        <v>109</v>
      </c>
      <c r="G110" s="6">
        <v>0</v>
      </c>
      <c r="H110" s="6">
        <v>0</v>
      </c>
      <c r="I110" s="6">
        <f t="shared" si="11"/>
        <v>0</v>
      </c>
      <c r="J110" s="7">
        <f t="shared" si="12"/>
        <v>0</v>
      </c>
    </row>
    <row r="111" spans="1:10" x14ac:dyDescent="0.25">
      <c r="A111" s="1"/>
      <c r="B111" s="1"/>
      <c r="C111" s="1"/>
      <c r="D111" s="1"/>
      <c r="E111" s="1" t="s">
        <v>110</v>
      </c>
      <c r="F111" s="1"/>
      <c r="G111" s="3">
        <f>ROUND(SUM(G100:G110),5)</f>
        <v>0</v>
      </c>
      <c r="H111" s="3">
        <f>ROUND(SUM(H100:H110),5)</f>
        <v>18145</v>
      </c>
      <c r="I111" s="3">
        <f t="shared" si="11"/>
        <v>-18145</v>
      </c>
      <c r="J111" s="5">
        <f t="shared" si="12"/>
        <v>0</v>
      </c>
    </row>
    <row r="112" spans="1:10" ht="30" customHeight="1" x14ac:dyDescent="0.25">
      <c r="A112" s="1"/>
      <c r="B112" s="1"/>
      <c r="C112" s="1"/>
      <c r="D112" s="1"/>
      <c r="E112" s="1" t="s">
        <v>111</v>
      </c>
      <c r="F112" s="1"/>
      <c r="G112" s="3"/>
      <c r="H112" s="3"/>
      <c r="I112" s="3"/>
      <c r="J112" s="5"/>
    </row>
    <row r="113" spans="1:10" x14ac:dyDescent="0.25">
      <c r="A113" s="1"/>
      <c r="B113" s="1"/>
      <c r="C113" s="1"/>
      <c r="D113" s="1"/>
      <c r="E113" s="1"/>
      <c r="F113" s="1" t="s">
        <v>112</v>
      </c>
      <c r="G113" s="3">
        <v>0</v>
      </c>
      <c r="H113" s="3">
        <v>59500</v>
      </c>
      <c r="I113" s="3">
        <f>ROUND((G113-H113),5)</f>
        <v>-59500</v>
      </c>
      <c r="J113" s="5">
        <f>ROUND(IF(H113=0, IF(G113=0, 0, 1), G113/H113),5)</f>
        <v>0</v>
      </c>
    </row>
    <row r="114" spans="1:10" x14ac:dyDescent="0.25">
      <c r="A114" s="1"/>
      <c r="B114" s="1"/>
      <c r="C114" s="1"/>
      <c r="D114" s="1"/>
      <c r="E114" s="1"/>
      <c r="F114" s="1" t="s">
        <v>113</v>
      </c>
      <c r="G114" s="3">
        <v>0</v>
      </c>
      <c r="H114" s="3">
        <v>64200</v>
      </c>
      <c r="I114" s="3">
        <f>ROUND((G114-H114),5)</f>
        <v>-64200</v>
      </c>
      <c r="J114" s="5">
        <f>ROUND(IF(H114=0, IF(G114=0, 0, 1), G114/H114),5)</f>
        <v>0</v>
      </c>
    </row>
    <row r="115" spans="1:10" x14ac:dyDescent="0.25">
      <c r="A115" s="1"/>
      <c r="B115" s="1"/>
      <c r="C115" s="1"/>
      <c r="D115" s="1"/>
      <c r="E115" s="1"/>
      <c r="F115" s="1" t="s">
        <v>114</v>
      </c>
      <c r="G115" s="3">
        <v>0</v>
      </c>
      <c r="H115" s="3">
        <v>2000</v>
      </c>
      <c r="I115" s="3">
        <f>ROUND((G115-H115),5)</f>
        <v>-2000</v>
      </c>
      <c r="J115" s="5">
        <f>ROUND(IF(H115=0, IF(G115=0, 0, 1), G115/H115),5)</f>
        <v>0</v>
      </c>
    </row>
    <row r="116" spans="1:10" ht="15.75" thickBot="1" x14ac:dyDescent="0.3">
      <c r="A116" s="1"/>
      <c r="B116" s="1"/>
      <c r="C116" s="1"/>
      <c r="D116" s="1"/>
      <c r="E116" s="1"/>
      <c r="F116" s="1" t="s">
        <v>115</v>
      </c>
      <c r="G116" s="6">
        <v>0</v>
      </c>
      <c r="H116" s="6">
        <v>0</v>
      </c>
      <c r="I116" s="6">
        <f>ROUND((G116-H116),5)</f>
        <v>0</v>
      </c>
      <c r="J116" s="7">
        <f>ROUND(IF(H116=0, IF(G116=0, 0, 1), G116/H116),5)</f>
        <v>0</v>
      </c>
    </row>
    <row r="117" spans="1:10" x14ac:dyDescent="0.25">
      <c r="A117" s="1"/>
      <c r="B117" s="1"/>
      <c r="C117" s="1"/>
      <c r="D117" s="1"/>
      <c r="E117" s="1" t="s">
        <v>116</v>
      </c>
      <c r="F117" s="1"/>
      <c r="G117" s="3">
        <f>ROUND(SUM(G112:G116),5)</f>
        <v>0</v>
      </c>
      <c r="H117" s="3">
        <f>ROUND(SUM(H112:H116),5)</f>
        <v>125700</v>
      </c>
      <c r="I117" s="3">
        <f>ROUND((G117-H117),5)</f>
        <v>-125700</v>
      </c>
      <c r="J117" s="5">
        <f>ROUND(IF(H117=0, IF(G117=0, 0, 1), G117/H117),5)</f>
        <v>0</v>
      </c>
    </row>
    <row r="118" spans="1:10" ht="30" customHeight="1" x14ac:dyDescent="0.25">
      <c r="A118" s="1"/>
      <c r="B118" s="1"/>
      <c r="C118" s="1"/>
      <c r="D118" s="1"/>
      <c r="E118" s="1" t="s">
        <v>117</v>
      </c>
      <c r="F118" s="1"/>
      <c r="G118" s="3"/>
      <c r="H118" s="3"/>
      <c r="I118" s="3"/>
      <c r="J118" s="5"/>
    </row>
    <row r="119" spans="1:10" x14ac:dyDescent="0.25">
      <c r="A119" s="1"/>
      <c r="B119" s="1"/>
      <c r="C119" s="1"/>
      <c r="D119" s="1"/>
      <c r="E119" s="1"/>
      <c r="F119" s="1" t="s">
        <v>118</v>
      </c>
      <c r="G119" s="3">
        <v>0</v>
      </c>
      <c r="H119" s="3">
        <v>700</v>
      </c>
      <c r="I119" s="3">
        <f t="shared" ref="I119:I125" si="13">ROUND((G119-H119),5)</f>
        <v>-700</v>
      </c>
      <c r="J119" s="5">
        <f t="shared" ref="J119:J125" si="14">ROUND(IF(H119=0, IF(G119=0, 0, 1), G119/H119),5)</f>
        <v>0</v>
      </c>
    </row>
    <row r="120" spans="1:10" x14ac:dyDescent="0.25">
      <c r="A120" s="1"/>
      <c r="B120" s="1"/>
      <c r="C120" s="1"/>
      <c r="D120" s="1"/>
      <c r="E120" s="1"/>
      <c r="F120" s="1" t="s">
        <v>119</v>
      </c>
      <c r="G120" s="3">
        <v>0</v>
      </c>
      <c r="H120" s="3">
        <v>0</v>
      </c>
      <c r="I120" s="3">
        <f t="shared" si="13"/>
        <v>0</v>
      </c>
      <c r="J120" s="5">
        <f t="shared" si="14"/>
        <v>0</v>
      </c>
    </row>
    <row r="121" spans="1:10" x14ac:dyDescent="0.25">
      <c r="A121" s="1"/>
      <c r="B121" s="1"/>
      <c r="C121" s="1"/>
      <c r="D121" s="1"/>
      <c r="E121" s="1"/>
      <c r="F121" s="1" t="s">
        <v>120</v>
      </c>
      <c r="G121" s="3">
        <v>0</v>
      </c>
      <c r="H121" s="3">
        <v>1000</v>
      </c>
      <c r="I121" s="3">
        <f t="shared" si="13"/>
        <v>-1000</v>
      </c>
      <c r="J121" s="5">
        <f t="shared" si="14"/>
        <v>0</v>
      </c>
    </row>
    <row r="122" spans="1:10" x14ac:dyDescent="0.25">
      <c r="A122" s="1"/>
      <c r="B122" s="1"/>
      <c r="C122" s="1"/>
      <c r="D122" s="1"/>
      <c r="E122" s="1"/>
      <c r="F122" s="1" t="s">
        <v>121</v>
      </c>
      <c r="G122" s="3">
        <v>667.49</v>
      </c>
      <c r="H122" s="3">
        <v>2000</v>
      </c>
      <c r="I122" s="3">
        <f t="shared" si="13"/>
        <v>-1332.51</v>
      </c>
      <c r="J122" s="5">
        <f t="shared" si="14"/>
        <v>0.33374999999999999</v>
      </c>
    </row>
    <row r="123" spans="1:10" x14ac:dyDescent="0.25">
      <c r="A123" s="1"/>
      <c r="B123" s="1"/>
      <c r="C123" s="1"/>
      <c r="D123" s="1"/>
      <c r="E123" s="1"/>
      <c r="F123" s="1" t="s">
        <v>122</v>
      </c>
      <c r="G123" s="3">
        <v>0</v>
      </c>
      <c r="H123" s="3">
        <v>500</v>
      </c>
      <c r="I123" s="3">
        <f t="shared" si="13"/>
        <v>-500</v>
      </c>
      <c r="J123" s="5">
        <f t="shared" si="14"/>
        <v>0</v>
      </c>
    </row>
    <row r="124" spans="1:10" ht="15.75" thickBot="1" x14ac:dyDescent="0.3">
      <c r="A124" s="1"/>
      <c r="B124" s="1"/>
      <c r="C124" s="1"/>
      <c r="D124" s="1"/>
      <c r="E124" s="1"/>
      <c r="F124" s="1" t="s">
        <v>123</v>
      </c>
      <c r="G124" s="6">
        <v>0</v>
      </c>
      <c r="H124" s="6">
        <v>0</v>
      </c>
      <c r="I124" s="6">
        <f t="shared" si="13"/>
        <v>0</v>
      </c>
      <c r="J124" s="7">
        <f t="shared" si="14"/>
        <v>0</v>
      </c>
    </row>
    <row r="125" spans="1:10" x14ac:dyDescent="0.25">
      <c r="A125" s="1"/>
      <c r="B125" s="1"/>
      <c r="C125" s="1"/>
      <c r="D125" s="1"/>
      <c r="E125" s="1" t="s">
        <v>124</v>
      </c>
      <c r="F125" s="1"/>
      <c r="G125" s="3">
        <f>ROUND(SUM(G118:G124),5)</f>
        <v>667.49</v>
      </c>
      <c r="H125" s="3">
        <f>ROUND(SUM(H118:H124),5)</f>
        <v>4200</v>
      </c>
      <c r="I125" s="3">
        <f t="shared" si="13"/>
        <v>-3532.51</v>
      </c>
      <c r="J125" s="5">
        <f t="shared" si="14"/>
        <v>0.15892999999999999</v>
      </c>
    </row>
    <row r="126" spans="1:10" ht="30" customHeight="1" x14ac:dyDescent="0.25">
      <c r="A126" s="1"/>
      <c r="B126" s="1"/>
      <c r="C126" s="1"/>
      <c r="D126" s="1"/>
      <c r="E126" s="1" t="s">
        <v>125</v>
      </c>
      <c r="F126" s="1"/>
      <c r="G126" s="3"/>
      <c r="H126" s="3"/>
      <c r="I126" s="3"/>
      <c r="J126" s="5"/>
    </row>
    <row r="127" spans="1:10" x14ac:dyDescent="0.25">
      <c r="A127" s="1"/>
      <c r="B127" s="1"/>
      <c r="C127" s="1"/>
      <c r="D127" s="1"/>
      <c r="E127" s="1"/>
      <c r="F127" s="1" t="s">
        <v>126</v>
      </c>
      <c r="G127" s="3">
        <v>0</v>
      </c>
      <c r="H127" s="3">
        <v>1400</v>
      </c>
      <c r="I127" s="3">
        <f>ROUND((G127-H127),5)</f>
        <v>-1400</v>
      </c>
      <c r="J127" s="5">
        <f>ROUND(IF(H127=0, IF(G127=0, 0, 1), G127/H127),5)</f>
        <v>0</v>
      </c>
    </row>
    <row r="128" spans="1:10" ht="15.75" thickBot="1" x14ac:dyDescent="0.3">
      <c r="A128" s="1"/>
      <c r="B128" s="1"/>
      <c r="C128" s="1"/>
      <c r="D128" s="1"/>
      <c r="E128" s="1"/>
      <c r="F128" s="1" t="s">
        <v>127</v>
      </c>
      <c r="G128" s="6">
        <v>0</v>
      </c>
      <c r="H128" s="6">
        <v>0</v>
      </c>
      <c r="I128" s="6">
        <f>ROUND((G128-H128),5)</f>
        <v>0</v>
      </c>
      <c r="J128" s="7">
        <f>ROUND(IF(H128=0, IF(G128=0, 0, 1), G128/H128),5)</f>
        <v>0</v>
      </c>
    </row>
    <row r="129" spans="1:10" x14ac:dyDescent="0.25">
      <c r="A129" s="1"/>
      <c r="B129" s="1"/>
      <c r="C129" s="1"/>
      <c r="D129" s="1"/>
      <c r="E129" s="1" t="s">
        <v>128</v>
      </c>
      <c r="F129" s="1"/>
      <c r="G129" s="3">
        <f>ROUND(SUM(G126:G128),5)</f>
        <v>0</v>
      </c>
      <c r="H129" s="3">
        <f>ROUND(SUM(H126:H128),5)</f>
        <v>1400</v>
      </c>
      <c r="I129" s="3">
        <f>ROUND((G129-H129),5)</f>
        <v>-1400</v>
      </c>
      <c r="J129" s="5">
        <f>ROUND(IF(H129=0, IF(G129=0, 0, 1), G129/H129),5)</f>
        <v>0</v>
      </c>
    </row>
    <row r="130" spans="1:10" ht="30" customHeight="1" x14ac:dyDescent="0.25">
      <c r="A130" s="1"/>
      <c r="B130" s="1"/>
      <c r="C130" s="1"/>
      <c r="D130" s="1"/>
      <c r="E130" s="1" t="s">
        <v>129</v>
      </c>
      <c r="F130" s="1"/>
      <c r="G130" s="3"/>
      <c r="H130" s="3"/>
      <c r="I130" s="3"/>
      <c r="J130" s="5"/>
    </row>
    <row r="131" spans="1:10" x14ac:dyDescent="0.25">
      <c r="A131" s="1"/>
      <c r="B131" s="1"/>
      <c r="C131" s="1"/>
      <c r="D131" s="1"/>
      <c r="E131" s="1"/>
      <c r="F131" s="1" t="s">
        <v>130</v>
      </c>
      <c r="G131" s="3">
        <v>0</v>
      </c>
      <c r="H131" s="3">
        <v>1500</v>
      </c>
      <c r="I131" s="3">
        <f>ROUND((G131-H131),5)</f>
        <v>-1500</v>
      </c>
      <c r="J131" s="5">
        <f>ROUND(IF(H131=0, IF(G131=0, 0, 1), G131/H131),5)</f>
        <v>0</v>
      </c>
    </row>
    <row r="132" spans="1:10" ht="15.75" thickBot="1" x14ac:dyDescent="0.3">
      <c r="A132" s="1"/>
      <c r="B132" s="1"/>
      <c r="C132" s="1"/>
      <c r="D132" s="1"/>
      <c r="E132" s="1"/>
      <c r="F132" s="1" t="s">
        <v>131</v>
      </c>
      <c r="G132" s="6">
        <v>0</v>
      </c>
      <c r="H132" s="6">
        <v>0</v>
      </c>
      <c r="I132" s="6">
        <f>ROUND((G132-H132),5)</f>
        <v>0</v>
      </c>
      <c r="J132" s="7">
        <f>ROUND(IF(H132=0, IF(G132=0, 0, 1), G132/H132),5)</f>
        <v>0</v>
      </c>
    </row>
    <row r="133" spans="1:10" x14ac:dyDescent="0.25">
      <c r="A133" s="1"/>
      <c r="B133" s="1"/>
      <c r="C133" s="1"/>
      <c r="D133" s="1"/>
      <c r="E133" s="1" t="s">
        <v>132</v>
      </c>
      <c r="F133" s="1"/>
      <c r="G133" s="3">
        <f>ROUND(SUM(G130:G132),5)</f>
        <v>0</v>
      </c>
      <c r="H133" s="3">
        <f>ROUND(SUM(H130:H132),5)</f>
        <v>1500</v>
      </c>
      <c r="I133" s="3">
        <f>ROUND((G133-H133),5)</f>
        <v>-1500</v>
      </c>
      <c r="J133" s="5">
        <f>ROUND(IF(H133=0, IF(G133=0, 0, 1), G133/H133),5)</f>
        <v>0</v>
      </c>
    </row>
    <row r="134" spans="1:10" ht="30" customHeight="1" x14ac:dyDescent="0.25">
      <c r="A134" s="1"/>
      <c r="B134" s="1"/>
      <c r="C134" s="1"/>
      <c r="D134" s="1"/>
      <c r="E134" s="1" t="s">
        <v>133</v>
      </c>
      <c r="F134" s="1"/>
      <c r="G134" s="3"/>
      <c r="H134" s="3"/>
      <c r="I134" s="3"/>
      <c r="J134" s="5"/>
    </row>
    <row r="135" spans="1:10" x14ac:dyDescent="0.25">
      <c r="A135" s="1"/>
      <c r="B135" s="1"/>
      <c r="C135" s="1"/>
      <c r="D135" s="1"/>
      <c r="E135" s="1"/>
      <c r="F135" s="1" t="s">
        <v>134</v>
      </c>
      <c r="G135" s="3">
        <v>0</v>
      </c>
      <c r="H135" s="3">
        <v>1000</v>
      </c>
      <c r="I135" s="3">
        <f t="shared" ref="I135:I145" si="15">ROUND((G135-H135),5)</f>
        <v>-1000</v>
      </c>
      <c r="J135" s="5">
        <f t="shared" ref="J135:J145" si="16">ROUND(IF(H135=0, IF(G135=0, 0, 1), G135/H135),5)</f>
        <v>0</v>
      </c>
    </row>
    <row r="136" spans="1:10" x14ac:dyDescent="0.25">
      <c r="A136" s="1"/>
      <c r="B136" s="1"/>
      <c r="C136" s="1"/>
      <c r="D136" s="1"/>
      <c r="E136" s="1"/>
      <c r="F136" s="1" t="s">
        <v>135</v>
      </c>
      <c r="G136" s="3">
        <v>0</v>
      </c>
      <c r="H136" s="3">
        <v>500</v>
      </c>
      <c r="I136" s="3">
        <f t="shared" si="15"/>
        <v>-500</v>
      </c>
      <c r="J136" s="5">
        <f t="shared" si="16"/>
        <v>0</v>
      </c>
    </row>
    <row r="137" spans="1:10" x14ac:dyDescent="0.25">
      <c r="A137" s="1"/>
      <c r="B137" s="1"/>
      <c r="C137" s="1"/>
      <c r="D137" s="1"/>
      <c r="E137" s="1"/>
      <c r="F137" s="1" t="s">
        <v>136</v>
      </c>
      <c r="G137" s="3">
        <v>0</v>
      </c>
      <c r="H137" s="3">
        <v>500</v>
      </c>
      <c r="I137" s="3">
        <f t="shared" si="15"/>
        <v>-500</v>
      </c>
      <c r="J137" s="5">
        <f t="shared" si="16"/>
        <v>0</v>
      </c>
    </row>
    <row r="138" spans="1:10" x14ac:dyDescent="0.25">
      <c r="A138" s="1"/>
      <c r="B138" s="1"/>
      <c r="C138" s="1"/>
      <c r="D138" s="1"/>
      <c r="E138" s="1"/>
      <c r="F138" s="1" t="s">
        <v>143</v>
      </c>
      <c r="G138" s="3">
        <v>0</v>
      </c>
      <c r="H138" s="3">
        <v>2000</v>
      </c>
      <c r="I138" s="3">
        <f t="shared" si="15"/>
        <v>-2000</v>
      </c>
      <c r="J138" s="5">
        <f t="shared" si="16"/>
        <v>0</v>
      </c>
    </row>
    <row r="139" spans="1:10" x14ac:dyDescent="0.25">
      <c r="A139" s="1"/>
      <c r="B139" s="1"/>
      <c r="C139" s="1"/>
      <c r="D139" s="1"/>
      <c r="E139" s="1"/>
      <c r="F139" s="1" t="s">
        <v>144</v>
      </c>
      <c r="G139" s="3">
        <v>0</v>
      </c>
      <c r="H139" s="3">
        <v>500</v>
      </c>
      <c r="I139" s="3">
        <f t="shared" si="15"/>
        <v>-500</v>
      </c>
      <c r="J139" s="5">
        <f t="shared" si="16"/>
        <v>0</v>
      </c>
    </row>
    <row r="140" spans="1:10" x14ac:dyDescent="0.25">
      <c r="A140" s="1"/>
      <c r="B140" s="1"/>
      <c r="C140" s="1"/>
      <c r="D140" s="1"/>
      <c r="E140" s="1"/>
      <c r="F140" s="1" t="s">
        <v>145</v>
      </c>
      <c r="G140" s="3">
        <v>0</v>
      </c>
      <c r="H140" s="3">
        <v>1000</v>
      </c>
      <c r="I140" s="3">
        <f t="shared" si="15"/>
        <v>-1000</v>
      </c>
      <c r="J140" s="5">
        <f t="shared" si="16"/>
        <v>0</v>
      </c>
    </row>
    <row r="141" spans="1:10" ht="15.75" thickBot="1" x14ac:dyDescent="0.3">
      <c r="A141" s="1"/>
      <c r="B141" s="1"/>
      <c r="C141" s="1"/>
      <c r="D141" s="1"/>
      <c r="E141" s="1"/>
      <c r="F141" s="1" t="s">
        <v>137</v>
      </c>
      <c r="G141" s="8">
        <v>0</v>
      </c>
      <c r="H141" s="8">
        <v>0</v>
      </c>
      <c r="I141" s="8">
        <f t="shared" si="15"/>
        <v>0</v>
      </c>
      <c r="J141" s="9">
        <f t="shared" si="16"/>
        <v>0</v>
      </c>
    </row>
    <row r="142" spans="1:10" ht="15.75" thickBot="1" x14ac:dyDescent="0.3">
      <c r="A142" s="1"/>
      <c r="B142" s="1"/>
      <c r="C142" s="1"/>
      <c r="D142" s="1"/>
      <c r="E142" s="1" t="s">
        <v>138</v>
      </c>
      <c r="F142" s="1"/>
      <c r="G142" s="10">
        <f>ROUND(SUM(G134:G141),5)</f>
        <v>0</v>
      </c>
      <c r="H142" s="10">
        <f>ROUND(SUM(H134:H141),5)</f>
        <v>5500</v>
      </c>
      <c r="I142" s="10">
        <f t="shared" si="15"/>
        <v>-5500</v>
      </c>
      <c r="J142" s="11">
        <f t="shared" si="16"/>
        <v>0</v>
      </c>
    </row>
    <row r="143" spans="1:10" ht="30" customHeight="1" thickBot="1" x14ac:dyDescent="0.3">
      <c r="A143" s="1"/>
      <c r="B143" s="1"/>
      <c r="C143" s="1"/>
      <c r="D143" s="1" t="s">
        <v>139</v>
      </c>
      <c r="E143" s="1"/>
      <c r="F143" s="1"/>
      <c r="G143" s="10">
        <f>ROUND(G45+G64+G71+G77+G85+G99+G111+G117+G125+G129+G133+G142,5)</f>
        <v>20811.79</v>
      </c>
      <c r="H143" s="10">
        <f>ROUND(H45+H64+H71+H77+H85+H99+H111+H117+H125+H129+H133+H142,5)</f>
        <v>554345</v>
      </c>
      <c r="I143" s="10">
        <f t="shared" si="15"/>
        <v>-533533.21</v>
      </c>
      <c r="J143" s="11">
        <f t="shared" si="16"/>
        <v>3.7539999999999997E-2</v>
      </c>
    </row>
    <row r="144" spans="1:10" ht="30" customHeight="1" thickBot="1" x14ac:dyDescent="0.3">
      <c r="A144" s="1"/>
      <c r="B144" s="1" t="s">
        <v>140</v>
      </c>
      <c r="C144" s="1"/>
      <c r="D144" s="1"/>
      <c r="E144" s="1"/>
      <c r="F144" s="1"/>
      <c r="G144" s="10">
        <f>ROUND(G3+G44-G143,5)</f>
        <v>-20811.79</v>
      </c>
      <c r="H144" s="10">
        <f>ROUND(H3+H44-H143,5)</f>
        <v>-27695</v>
      </c>
      <c r="I144" s="10">
        <f t="shared" si="15"/>
        <v>6883.21</v>
      </c>
      <c r="J144" s="11">
        <f t="shared" si="16"/>
        <v>0.75146000000000002</v>
      </c>
    </row>
    <row r="145" spans="1:10" s="16" customFormat="1" ht="30" customHeight="1" thickBot="1" x14ac:dyDescent="0.25">
      <c r="A145" s="4" t="s">
        <v>141</v>
      </c>
      <c r="B145" s="4"/>
      <c r="C145" s="4"/>
      <c r="D145" s="4"/>
      <c r="E145" s="4"/>
      <c r="F145" s="4"/>
      <c r="G145" s="14">
        <f>G144</f>
        <v>-20811.79</v>
      </c>
      <c r="H145" s="14">
        <f>H144</f>
        <v>-27695</v>
      </c>
      <c r="I145" s="14">
        <f t="shared" si="15"/>
        <v>6883.21</v>
      </c>
      <c r="J145" s="15">
        <f t="shared" si="16"/>
        <v>0.75146000000000002</v>
      </c>
    </row>
    <row r="146" spans="1:10" ht="15.75" thickTop="1" x14ac:dyDescent="0.25"/>
  </sheetData>
  <pageMargins left="0.7" right="0.7" top="0.75" bottom="0.75" header="0.1" footer="0.3"/>
  <pageSetup orientation="portrait" r:id="rId1"/>
  <headerFooter>
    <oddHeader>&amp;L&amp;"Arial,Bold"&amp;8 01/14/15
&amp;"Arial,Bold"&amp;8 Cash Basis&amp;C&amp;"Arial,Bold"&amp;12 APA California
&amp;"Arial,Bold"&amp;14 Profit &amp;&amp; Loss Budget vs. Actual
&amp;"Arial,Bold"&amp;10 January 1 - 14, 2015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31" sqref="D31"/>
    </sheetView>
  </sheetViews>
  <sheetFormatPr defaultRowHeight="15" x14ac:dyDescent="0.25"/>
  <cols>
    <col min="1" max="3" width="3" style="17" customWidth="1"/>
    <col min="4" max="4" width="27" style="17" customWidth="1"/>
    <col min="5" max="5" width="12.140625" style="18" bestFit="1" customWidth="1"/>
  </cols>
  <sheetData>
    <row r="1" spans="1:5" s="24" customFormat="1" ht="16.5" thickBot="1" x14ac:dyDescent="0.3">
      <c r="A1" s="22"/>
      <c r="B1" s="22"/>
      <c r="C1" s="22"/>
      <c r="D1" s="22"/>
      <c r="E1" s="23" t="s">
        <v>147</v>
      </c>
    </row>
    <row r="2" spans="1:5" ht="15.75" thickTop="1" x14ac:dyDescent="0.25">
      <c r="A2" s="1" t="s">
        <v>148</v>
      </c>
      <c r="B2" s="1"/>
      <c r="C2" s="1"/>
      <c r="D2" s="1"/>
      <c r="E2" s="3"/>
    </row>
    <row r="3" spans="1:5" x14ac:dyDescent="0.25">
      <c r="A3" s="1"/>
      <c r="B3" s="1" t="s">
        <v>149</v>
      </c>
      <c r="C3" s="1"/>
      <c r="D3" s="1"/>
      <c r="E3" s="3"/>
    </row>
    <row r="4" spans="1:5" x14ac:dyDescent="0.25">
      <c r="A4" s="1"/>
      <c r="B4" s="1"/>
      <c r="C4" s="1" t="s">
        <v>150</v>
      </c>
      <c r="D4" s="1"/>
      <c r="E4" s="3"/>
    </row>
    <row r="5" spans="1:5" x14ac:dyDescent="0.25">
      <c r="A5" s="1"/>
      <c r="B5" s="1"/>
      <c r="C5" s="1"/>
      <c r="D5" s="1" t="s">
        <v>151</v>
      </c>
      <c r="E5" s="3">
        <v>303242.27</v>
      </c>
    </row>
    <row r="6" spans="1:5" ht="15.75" thickBot="1" x14ac:dyDescent="0.3">
      <c r="A6" s="1"/>
      <c r="B6" s="1"/>
      <c r="C6" s="1"/>
      <c r="D6" s="1" t="s">
        <v>152</v>
      </c>
      <c r="E6" s="8">
        <v>44642.63</v>
      </c>
    </row>
    <row r="7" spans="1:5" ht="15.75" thickBot="1" x14ac:dyDescent="0.3">
      <c r="A7" s="1"/>
      <c r="B7" s="1"/>
      <c r="C7" s="1" t="s">
        <v>153</v>
      </c>
      <c r="D7" s="1"/>
      <c r="E7" s="10">
        <f>ROUND(SUM(E4:E6),5)</f>
        <v>347884.9</v>
      </c>
    </row>
    <row r="8" spans="1:5" ht="30" customHeight="1" thickBot="1" x14ac:dyDescent="0.3">
      <c r="A8" s="1"/>
      <c r="B8" s="1" t="s">
        <v>154</v>
      </c>
      <c r="C8" s="1"/>
      <c r="D8" s="1"/>
      <c r="E8" s="10">
        <f>ROUND(E3+E7,5)</f>
        <v>347884.9</v>
      </c>
    </row>
    <row r="9" spans="1:5" s="16" customFormat="1" ht="30" customHeight="1" thickBot="1" x14ac:dyDescent="0.25">
      <c r="A9" s="4" t="s">
        <v>155</v>
      </c>
      <c r="B9" s="4"/>
      <c r="C9" s="4"/>
      <c r="D9" s="4"/>
      <c r="E9" s="14">
        <f>ROUND(E2+E8,5)</f>
        <v>347884.9</v>
      </c>
    </row>
    <row r="10" spans="1:5" ht="15.75" thickTop="1" x14ac:dyDescent="0.25"/>
  </sheetData>
  <printOptions horizontalCentered="1"/>
  <pageMargins left="0.7" right="0.7" top="1" bottom="0.75" header="0.1" footer="0.3"/>
  <pageSetup orientation="portrait" r:id="rId1"/>
  <headerFooter>
    <oddHeader>&amp;L&amp;"Arial,Bold"&amp;8 01/14/15
&amp;"Arial,Bold"&amp;8 Cash Basis&amp;C&amp;"Arial,Bold"&amp;12 APA California
&amp;"Arial,Bold"&amp;14 Balance Sheet
&amp;"Arial,Bold"&amp;10 As of January 14, 2015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BalSheet</vt:lpstr>
      <vt:lpstr>BalSheet!Print_Titles</vt:lpstr>
      <vt:lpstr>'P&amp;L'!Print_Titles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Farrell</dc:creator>
  <cp:lastModifiedBy>Francine Farrell</cp:lastModifiedBy>
  <cp:lastPrinted>2015-01-15T01:18:01Z</cp:lastPrinted>
  <dcterms:created xsi:type="dcterms:W3CDTF">2015-01-14T19:37:20Z</dcterms:created>
  <dcterms:modified xsi:type="dcterms:W3CDTF">2015-01-15T01:18:07Z</dcterms:modified>
</cp:coreProperties>
</file>