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'Sheet1'!$G$2</definedName>
    <definedName name="QB_COLUMN_63620" localSheetId="0" hidden="1">'Sheet1'!$I$2</definedName>
    <definedName name="QB_COLUMN_64430" localSheetId="0" hidden="1">'Sheet1'!$J$2</definedName>
    <definedName name="QB_COLUMN_76210" localSheetId="0" hidden="1">'Sheet1'!$H$2</definedName>
    <definedName name="QB_DATA_0" localSheetId="0" hidden="1">'Sheet1'!$6:$6,'Sheet1'!$7:$7,'Sheet1'!$8:$8,'Sheet1'!$9:$9,'Sheet1'!$12:$12,'Sheet1'!$15:$15,'Sheet1'!$16:$16,'Sheet1'!$17:$17,'Sheet1'!$20:$20,'Sheet1'!$21:$21,'Sheet1'!$22:$22,'Sheet1'!$23:$23,'Sheet1'!$26:$26,'Sheet1'!$29:$29,'Sheet1'!$30:$30,'Sheet1'!$31:$31</definedName>
    <definedName name="QB_DATA_1" localSheetId="0" hidden="1">'Sheet1'!$34:$34,'Sheet1'!$40:$40,'Sheet1'!$41:$41,'Sheet1'!$42:$42,'Sheet1'!$43:$43,'Sheet1'!$44:$44,'Sheet1'!$45:$45,'Sheet1'!$46:$46,'Sheet1'!$47:$47,'Sheet1'!$48:$48,'Sheet1'!$49:$49,'Sheet1'!$50:$50,'Sheet1'!$51:$51,'Sheet1'!$52:$52,'Sheet1'!$53:$53,'Sheet1'!$54:$54</definedName>
    <definedName name="QB_DATA_2" localSheetId="0" hidden="1">'Sheet1'!$55:$55,'Sheet1'!$58:$58,'Sheet1'!$59:$59,'Sheet1'!$60:$60,'Sheet1'!$61:$61,'Sheet1'!$64:$64,'Sheet1'!$65:$65,'Sheet1'!$66:$66,'Sheet1'!$69:$69,'Sheet1'!$70:$70,'Sheet1'!$71:$71,'Sheet1'!$72:$72,'Sheet1'!$73:$73,'Sheet1'!$76:$76,'Sheet1'!$77:$77,'Sheet1'!$78:$78</definedName>
    <definedName name="QB_DATA_3" localSheetId="0" hidden="1">'Sheet1'!$79:$79,'Sheet1'!$80:$80,'Sheet1'!$81:$81,'Sheet1'!$82:$82,'Sheet1'!$83:$83,'Sheet1'!$84:$84,'Sheet1'!$85:$85,'Sheet1'!$86:$86,'Sheet1'!$89:$89,'Sheet1'!$90:$90,'Sheet1'!$91:$91,'Sheet1'!$92:$92,'Sheet1'!$93:$93,'Sheet1'!$94:$94,'Sheet1'!$95:$95,'Sheet1'!$96:$96</definedName>
    <definedName name="QB_DATA_4" localSheetId="0" hidden="1">'Sheet1'!$97:$97,'Sheet1'!$100:$100,'Sheet1'!$101:$101,'Sheet1'!$102:$102,'Sheet1'!$105:$105,'Sheet1'!$106:$106,'Sheet1'!$107:$107,'Sheet1'!$108:$108,'Sheet1'!$109:$109,'Sheet1'!$112:$112,'Sheet1'!$115:$115,'Sheet1'!$118:$118,'Sheet1'!$119:$119,'Sheet1'!$120:$120</definedName>
    <definedName name="QB_FORMULA_0" localSheetId="0" hidden="1">'Sheet1'!$I$6,'Sheet1'!$J$6,'Sheet1'!$I$7,'Sheet1'!$J$7,'Sheet1'!$I$8,'Sheet1'!$J$8,'Sheet1'!$I$9,'Sheet1'!$J$9,'Sheet1'!$G$10,'Sheet1'!$H$10,'Sheet1'!$I$10,'Sheet1'!$J$10,'Sheet1'!$I$12,'Sheet1'!$J$12,'Sheet1'!$G$13,'Sheet1'!$H$13</definedName>
    <definedName name="QB_FORMULA_1" localSheetId="0" hidden="1">'Sheet1'!$I$13,'Sheet1'!$J$13,'Sheet1'!$I$15,'Sheet1'!$J$15,'Sheet1'!$I$16,'Sheet1'!$J$16,'Sheet1'!$I$17,'Sheet1'!$J$17,'Sheet1'!$G$18,'Sheet1'!$H$18,'Sheet1'!$I$18,'Sheet1'!$J$18,'Sheet1'!$I$20,'Sheet1'!$J$20,'Sheet1'!$I$21,'Sheet1'!$J$21</definedName>
    <definedName name="QB_FORMULA_10" localSheetId="0" hidden="1">'Sheet1'!$I$86,'Sheet1'!$J$86,'Sheet1'!$G$87,'Sheet1'!$H$87,'Sheet1'!$I$87,'Sheet1'!$J$87,'Sheet1'!$I$89,'Sheet1'!$J$89,'Sheet1'!$I$90,'Sheet1'!$J$90,'Sheet1'!$I$91,'Sheet1'!$J$91,'Sheet1'!$I$92,'Sheet1'!$J$92,'Sheet1'!$I$93,'Sheet1'!$J$93</definedName>
    <definedName name="QB_FORMULA_11" localSheetId="0" hidden="1">'Sheet1'!$I$94,'Sheet1'!$J$94,'Sheet1'!$I$95,'Sheet1'!$J$95,'Sheet1'!$I$96,'Sheet1'!$J$96,'Sheet1'!$I$97,'Sheet1'!$J$97,'Sheet1'!$G$98,'Sheet1'!$H$98,'Sheet1'!$I$98,'Sheet1'!$J$98,'Sheet1'!$I$100,'Sheet1'!$J$100,'Sheet1'!$I$101,'Sheet1'!$J$101</definedName>
    <definedName name="QB_FORMULA_12" localSheetId="0" hidden="1">'Sheet1'!$I$102,'Sheet1'!$J$102,'Sheet1'!$G$103,'Sheet1'!$H$103,'Sheet1'!$I$103,'Sheet1'!$J$103,'Sheet1'!$I$105,'Sheet1'!$J$105,'Sheet1'!$I$106,'Sheet1'!$J$106,'Sheet1'!$I$107,'Sheet1'!$J$107,'Sheet1'!$I$108,'Sheet1'!$J$108,'Sheet1'!$I$109,'Sheet1'!$J$109</definedName>
    <definedName name="QB_FORMULA_13" localSheetId="0" hidden="1">'Sheet1'!$G$110,'Sheet1'!$H$110,'Sheet1'!$I$110,'Sheet1'!$J$110,'Sheet1'!$I$112,'Sheet1'!$J$112,'Sheet1'!$G$113,'Sheet1'!$H$113,'Sheet1'!$I$113,'Sheet1'!$J$113,'Sheet1'!$I$115,'Sheet1'!$J$115,'Sheet1'!$G$116,'Sheet1'!$H$116,'Sheet1'!$I$116,'Sheet1'!$J$116</definedName>
    <definedName name="QB_FORMULA_14" localSheetId="0" hidden="1">'Sheet1'!$I$118,'Sheet1'!$J$118,'Sheet1'!$I$119,'Sheet1'!$J$119,'Sheet1'!$I$120,'Sheet1'!$J$120,'Sheet1'!$G$121,'Sheet1'!$H$121,'Sheet1'!$I$121,'Sheet1'!$J$121,'Sheet1'!$G$122,'Sheet1'!$H$122,'Sheet1'!$I$122,'Sheet1'!$J$122,'Sheet1'!$G$123,'Sheet1'!$H$123</definedName>
    <definedName name="QB_FORMULA_15" localSheetId="0" hidden="1">'Sheet1'!$I$123,'Sheet1'!$J$123,'Sheet1'!$G$124,'Sheet1'!$H$124,'Sheet1'!$I$124,'Sheet1'!$J$124</definedName>
    <definedName name="QB_FORMULA_2" localSheetId="0" hidden="1">'Sheet1'!$I$22,'Sheet1'!$J$22,'Sheet1'!$I$23,'Sheet1'!$J$23,'Sheet1'!$G$24,'Sheet1'!$H$24,'Sheet1'!$I$24,'Sheet1'!$J$24,'Sheet1'!$I$26,'Sheet1'!$J$26,'Sheet1'!$G$27,'Sheet1'!$H$27,'Sheet1'!$I$27,'Sheet1'!$J$27,'Sheet1'!$I$29,'Sheet1'!$J$29</definedName>
    <definedName name="QB_FORMULA_3" localSheetId="0" hidden="1">'Sheet1'!$I$30,'Sheet1'!$J$30,'Sheet1'!$I$31,'Sheet1'!$J$31,'Sheet1'!$G$32,'Sheet1'!$H$32,'Sheet1'!$I$32,'Sheet1'!$J$32,'Sheet1'!$I$34,'Sheet1'!$J$34,'Sheet1'!$G$35,'Sheet1'!$H$35,'Sheet1'!$I$35,'Sheet1'!$J$35,'Sheet1'!$G$36,'Sheet1'!$H$36</definedName>
    <definedName name="QB_FORMULA_4" localSheetId="0" hidden="1">'Sheet1'!$I$36,'Sheet1'!$J$36,'Sheet1'!$G$37,'Sheet1'!$H$37,'Sheet1'!$I$37,'Sheet1'!$J$37,'Sheet1'!$I$40,'Sheet1'!$J$40,'Sheet1'!$I$41,'Sheet1'!$J$41,'Sheet1'!$I$42,'Sheet1'!$J$42,'Sheet1'!$I$43,'Sheet1'!$J$43,'Sheet1'!$I$44,'Sheet1'!$J$44</definedName>
    <definedName name="QB_FORMULA_5" localSheetId="0" hidden="1">'Sheet1'!$I$45,'Sheet1'!$J$45,'Sheet1'!$I$46,'Sheet1'!$J$46,'Sheet1'!$I$47,'Sheet1'!$J$47,'Sheet1'!$I$48,'Sheet1'!$J$48,'Sheet1'!$I$49,'Sheet1'!$J$49,'Sheet1'!$I$50,'Sheet1'!$J$50,'Sheet1'!$I$51,'Sheet1'!$J$51,'Sheet1'!$I$52,'Sheet1'!$J$52</definedName>
    <definedName name="QB_FORMULA_6" localSheetId="0" hidden="1">'Sheet1'!$I$53,'Sheet1'!$J$53,'Sheet1'!$I$54,'Sheet1'!$J$54,'Sheet1'!$I$55,'Sheet1'!$J$55,'Sheet1'!$G$56,'Sheet1'!$H$56,'Sheet1'!$I$56,'Sheet1'!$J$56,'Sheet1'!$I$58,'Sheet1'!$J$58,'Sheet1'!$I$59,'Sheet1'!$J$59,'Sheet1'!$I$60,'Sheet1'!$J$60</definedName>
    <definedName name="QB_FORMULA_7" localSheetId="0" hidden="1">'Sheet1'!$I$61,'Sheet1'!$J$61,'Sheet1'!$G$62,'Sheet1'!$H$62,'Sheet1'!$I$62,'Sheet1'!$J$62,'Sheet1'!$I$64,'Sheet1'!$J$64,'Sheet1'!$I$65,'Sheet1'!$J$65,'Sheet1'!$I$66,'Sheet1'!$J$66,'Sheet1'!$G$67,'Sheet1'!$H$67,'Sheet1'!$I$67,'Sheet1'!$J$67</definedName>
    <definedName name="QB_FORMULA_8" localSheetId="0" hidden="1">'Sheet1'!$I$69,'Sheet1'!$J$69,'Sheet1'!$I$70,'Sheet1'!$J$70,'Sheet1'!$I$71,'Sheet1'!$J$71,'Sheet1'!$I$72,'Sheet1'!$J$72,'Sheet1'!$G$74,'Sheet1'!$H$74,'Sheet1'!$I$74,'Sheet1'!$J$74,'Sheet1'!$I$76,'Sheet1'!$J$76,'Sheet1'!$I$77,'Sheet1'!$J$77</definedName>
    <definedName name="QB_FORMULA_9" localSheetId="0" hidden="1">'Sheet1'!$I$78,'Sheet1'!$J$78,'Sheet1'!$I$79,'Sheet1'!$J$79,'Sheet1'!$I$80,'Sheet1'!$J$80,'Sheet1'!$I$81,'Sheet1'!$J$81,'Sheet1'!$I$82,'Sheet1'!$J$82,'Sheet1'!$I$83,'Sheet1'!$J$83,'Sheet1'!$I$84,'Sheet1'!$J$84,'Sheet1'!$I$85,'Sheet1'!$J$85</definedName>
    <definedName name="QB_ROW_101040" localSheetId="0" hidden="1">'Sheet1'!$E$19</definedName>
    <definedName name="QB_ROW_101340" localSheetId="0" hidden="1">'Sheet1'!$E$24</definedName>
    <definedName name="QB_ROW_103250" localSheetId="0" hidden="1">'Sheet1'!$F$21</definedName>
    <definedName name="QB_ROW_104250" localSheetId="0" hidden="1">'Sheet1'!$F$22</definedName>
    <definedName name="QB_ROW_105350" localSheetId="0" hidden="1">'Sheet1'!$F$15</definedName>
    <definedName name="QB_ROW_106250" localSheetId="0" hidden="1">'Sheet1'!$F$12</definedName>
    <definedName name="QB_ROW_107250" localSheetId="0" hidden="1">'Sheet1'!$F$9</definedName>
    <definedName name="QB_ROW_108250" localSheetId="0" hidden="1">'Sheet1'!$F$17</definedName>
    <definedName name="QB_ROW_109040" localSheetId="0" hidden="1">'Sheet1'!$E$39</definedName>
    <definedName name="QB_ROW_109340" localSheetId="0" hidden="1">'Sheet1'!$E$56</definedName>
    <definedName name="QB_ROW_110250" localSheetId="0" hidden="1">'Sheet1'!$F$40</definedName>
    <definedName name="QB_ROW_111250" localSheetId="0" hidden="1">'Sheet1'!$F$41</definedName>
    <definedName name="QB_ROW_112250" localSheetId="0" hidden="1">'Sheet1'!$F$42</definedName>
    <definedName name="QB_ROW_113250" localSheetId="0" hidden="1">'Sheet1'!$F$43</definedName>
    <definedName name="QB_ROW_114250" localSheetId="0" hidden="1">'Sheet1'!$F$44</definedName>
    <definedName name="QB_ROW_116250" localSheetId="0" hidden="1">'Sheet1'!$F$45</definedName>
    <definedName name="QB_ROW_118040" localSheetId="0" hidden="1">'Sheet1'!$E$57</definedName>
    <definedName name="QB_ROW_118340" localSheetId="0" hidden="1">'Sheet1'!$E$62</definedName>
    <definedName name="QB_ROW_119250" localSheetId="0" hidden="1">'Sheet1'!$F$58</definedName>
    <definedName name="QB_ROW_121250" localSheetId="0" hidden="1">'Sheet1'!$F$59</definedName>
    <definedName name="QB_ROW_124040" localSheetId="0" hidden="1">'Sheet1'!$E$63</definedName>
    <definedName name="QB_ROW_124340" localSheetId="0" hidden="1">'Sheet1'!$E$67</definedName>
    <definedName name="QB_ROW_125250" localSheetId="0" hidden="1">'Sheet1'!$F$64</definedName>
    <definedName name="QB_ROW_127250" localSheetId="0" hidden="1">'Sheet1'!$F$65</definedName>
    <definedName name="QB_ROW_128250" localSheetId="0" hidden="1">'Sheet1'!$F$66</definedName>
    <definedName name="QB_ROW_129040" localSheetId="0" hidden="1">'Sheet1'!$E$68</definedName>
    <definedName name="QB_ROW_129250" localSheetId="0" hidden="1">'Sheet1'!$F$73</definedName>
    <definedName name="QB_ROW_129340" localSheetId="0" hidden="1">'Sheet1'!$E$74</definedName>
    <definedName name="QB_ROW_130250" localSheetId="0" hidden="1">'Sheet1'!$F$69</definedName>
    <definedName name="QB_ROW_131250" localSheetId="0" hidden="1">'Sheet1'!$F$70</definedName>
    <definedName name="QB_ROW_133040" localSheetId="0" hidden="1">'Sheet1'!$E$75</definedName>
    <definedName name="QB_ROW_133340" localSheetId="0" hidden="1">'Sheet1'!$E$87</definedName>
    <definedName name="QB_ROW_134250" localSheetId="0" hidden="1">'Sheet1'!$F$76</definedName>
    <definedName name="QB_ROW_135250" localSheetId="0" hidden="1">'Sheet1'!$F$77</definedName>
    <definedName name="QB_ROW_137250" localSheetId="0" hidden="1">'Sheet1'!$F$79</definedName>
    <definedName name="QB_ROW_140250" localSheetId="0" hidden="1">'Sheet1'!$F$80</definedName>
    <definedName name="QB_ROW_141250" localSheetId="0" hidden="1">'Sheet1'!$F$81</definedName>
    <definedName name="QB_ROW_142040" localSheetId="0" hidden="1">'Sheet1'!$E$88</definedName>
    <definedName name="QB_ROW_142340" localSheetId="0" hidden="1">'Sheet1'!$E$98</definedName>
    <definedName name="QB_ROW_143250" localSheetId="0" hidden="1">'Sheet1'!$F$89</definedName>
    <definedName name="QB_ROW_144250" localSheetId="0" hidden="1">'Sheet1'!$F$90</definedName>
    <definedName name="QB_ROW_145250" localSheetId="0" hidden="1">'Sheet1'!$F$91</definedName>
    <definedName name="QB_ROW_146250" localSheetId="0" hidden="1">'Sheet1'!$F$92</definedName>
    <definedName name="QB_ROW_149250" localSheetId="0" hidden="1">'Sheet1'!$F$93</definedName>
    <definedName name="QB_ROW_151040" localSheetId="0" hidden="1">'Sheet1'!$E$99</definedName>
    <definedName name="QB_ROW_151340" localSheetId="0" hidden="1">'Sheet1'!$E$103</definedName>
    <definedName name="QB_ROW_152250" localSheetId="0" hidden="1">'Sheet1'!$F$100</definedName>
    <definedName name="QB_ROW_153250" localSheetId="0" hidden="1">'Sheet1'!$F$101</definedName>
    <definedName name="QB_ROW_154250" localSheetId="0" hidden="1">'Sheet1'!$F$102</definedName>
    <definedName name="QB_ROW_158250" localSheetId="0" hidden="1">'Sheet1'!$F$105</definedName>
    <definedName name="QB_ROW_159250" localSheetId="0" hidden="1">'Sheet1'!$F$106</definedName>
    <definedName name="QB_ROW_160040" localSheetId="0" hidden="1">'Sheet1'!$E$28</definedName>
    <definedName name="QB_ROW_160340" localSheetId="0" hidden="1">'Sheet1'!$E$32</definedName>
    <definedName name="QB_ROW_161250" localSheetId="0" hidden="1">'Sheet1'!$F$107</definedName>
    <definedName name="QB_ROW_173250" localSheetId="0" hidden="1">'Sheet1'!$F$71</definedName>
    <definedName name="QB_ROW_174250" localSheetId="0" hidden="1">'Sheet1'!$F$84</definedName>
    <definedName name="QB_ROW_175250" localSheetId="0" hidden="1">'Sheet1'!$F$94</definedName>
    <definedName name="QB_ROW_181250" localSheetId="0" hidden="1">'Sheet1'!$F$7</definedName>
    <definedName name="QB_ROW_18301" localSheetId="0" hidden="1">'Sheet1'!$A$124</definedName>
    <definedName name="QB_ROW_183250" localSheetId="0" hidden="1">'Sheet1'!$F$85</definedName>
    <definedName name="QB_ROW_19011" localSheetId="0" hidden="1">'Sheet1'!$B$3</definedName>
    <definedName name="QB_ROW_19040" localSheetId="0" hidden="1">'Sheet1'!$E$5</definedName>
    <definedName name="QB_ROW_19311" localSheetId="0" hidden="1">'Sheet1'!$B$123</definedName>
    <definedName name="QB_ROW_193250" localSheetId="0" hidden="1">'Sheet1'!$F$86</definedName>
    <definedName name="QB_ROW_19340" localSheetId="0" hidden="1">'Sheet1'!$E$10</definedName>
    <definedName name="QB_ROW_194250" localSheetId="0" hidden="1">'Sheet1'!$F$52</definedName>
    <definedName name="QB_ROW_195250" localSheetId="0" hidden="1">'Sheet1'!$F$53</definedName>
    <definedName name="QB_ROW_198250" localSheetId="0" hidden="1">'Sheet1'!$F$72</definedName>
    <definedName name="QB_ROW_199040" localSheetId="0" hidden="1">'Sheet1'!$E$111</definedName>
    <definedName name="QB_ROW_199340" localSheetId="0" hidden="1">'Sheet1'!$E$113</definedName>
    <definedName name="QB_ROW_200250" localSheetId="0" hidden="1">'Sheet1'!$F$112</definedName>
    <definedName name="QB_ROW_20031" localSheetId="0" hidden="1">'Sheet1'!$D$4</definedName>
    <definedName name="QB_ROW_20040" localSheetId="0" hidden="1">'Sheet1'!$E$14</definedName>
    <definedName name="QB_ROW_20331" localSheetId="0" hidden="1">'Sheet1'!$D$36</definedName>
    <definedName name="QB_ROW_20340" localSheetId="0" hidden="1">'Sheet1'!$E$18</definedName>
    <definedName name="QB_ROW_21031" localSheetId="0" hidden="1">'Sheet1'!$D$38</definedName>
    <definedName name="QB_ROW_21040" localSheetId="0" hidden="1">'Sheet1'!$E$33</definedName>
    <definedName name="QB_ROW_21331" localSheetId="0" hidden="1">'Sheet1'!$D$122</definedName>
    <definedName name="QB_ROW_21340" localSheetId="0" hidden="1">'Sheet1'!$E$35</definedName>
    <definedName name="QB_ROW_231040" localSheetId="0" hidden="1">'Sheet1'!$E$114</definedName>
    <definedName name="QB_ROW_231340" localSheetId="0" hidden="1">'Sheet1'!$E$116</definedName>
    <definedName name="QB_ROW_232250" localSheetId="0" hidden="1">'Sheet1'!$F$115</definedName>
    <definedName name="QB_ROW_23250" localSheetId="0" hidden="1">'Sheet1'!$F$78</definedName>
    <definedName name="QB_ROW_234250" localSheetId="0" hidden="1">'Sheet1'!$F$95</definedName>
    <definedName name="QB_ROW_235250" localSheetId="0" hidden="1">'Sheet1'!$F$96</definedName>
    <definedName name="QB_ROW_242250" localSheetId="0" hidden="1">'Sheet1'!$F$54</definedName>
    <definedName name="QB_ROW_243250" localSheetId="0" hidden="1">'Sheet1'!$F$55</definedName>
    <definedName name="QB_ROW_249040" localSheetId="0" hidden="1">'Sheet1'!$E$117</definedName>
    <definedName name="QB_ROW_249340" localSheetId="0" hidden="1">'Sheet1'!$E$121</definedName>
    <definedName name="QB_ROW_250250" localSheetId="0" hidden="1">'Sheet1'!$F$118</definedName>
    <definedName name="QB_ROW_251250" localSheetId="0" hidden="1">'Sheet1'!$F$119</definedName>
    <definedName name="QB_ROW_252250" localSheetId="0" hidden="1">'Sheet1'!$F$120</definedName>
    <definedName name="QB_ROW_253250" localSheetId="0" hidden="1">'Sheet1'!$F$97</definedName>
    <definedName name="QB_ROW_30250" localSheetId="0" hidden="1">'Sheet1'!$F$82</definedName>
    <definedName name="QB_ROW_32250" localSheetId="0" hidden="1">'Sheet1'!$F$23</definedName>
    <definedName name="QB_ROW_33040" localSheetId="0" hidden="1">'Sheet1'!$E$104</definedName>
    <definedName name="QB_ROW_33340" localSheetId="0" hidden="1">'Sheet1'!$E$110</definedName>
    <definedName name="QB_ROW_45250" localSheetId="0" hidden="1">'Sheet1'!$F$46</definedName>
    <definedName name="QB_ROW_46250" localSheetId="0" hidden="1">'Sheet1'!$F$47</definedName>
    <definedName name="QB_ROW_47250" localSheetId="0" hidden="1">'Sheet1'!$F$50</definedName>
    <definedName name="QB_ROW_49250" localSheetId="0" hidden="1">'Sheet1'!$F$108</definedName>
    <definedName name="QB_ROW_53250" localSheetId="0" hidden="1">'Sheet1'!$F$83</definedName>
    <definedName name="QB_ROW_64250" localSheetId="0" hidden="1">'Sheet1'!$F$20</definedName>
    <definedName name="QB_ROW_71250" localSheetId="0" hidden="1">'Sheet1'!$F$6</definedName>
    <definedName name="QB_ROW_72040" localSheetId="0" hidden="1">'Sheet1'!$E$11</definedName>
    <definedName name="QB_ROW_72340" localSheetId="0" hidden="1">'Sheet1'!$E$13</definedName>
    <definedName name="QB_ROW_73250" localSheetId="0" hidden="1">'Sheet1'!$F$60</definedName>
    <definedName name="QB_ROW_74040" localSheetId="0" hidden="1">'Sheet1'!$E$25</definedName>
    <definedName name="QB_ROW_74340" localSheetId="0" hidden="1">'Sheet1'!$E$27</definedName>
    <definedName name="QB_ROW_78250" localSheetId="0" hidden="1">'Sheet1'!$F$48</definedName>
    <definedName name="QB_ROW_79250" localSheetId="0" hidden="1">'Sheet1'!$F$49</definedName>
    <definedName name="QB_ROW_80250" localSheetId="0" hidden="1">'Sheet1'!$F$51</definedName>
    <definedName name="QB_ROW_81250" localSheetId="0" hidden="1">'Sheet1'!$F$61</definedName>
    <definedName name="QB_ROW_86321" localSheetId="0" hidden="1">'Sheet1'!$C$37</definedName>
    <definedName name="QB_ROW_87250" localSheetId="0" hidden="1">'Sheet1'!$F$30</definedName>
    <definedName name="QB_ROW_88250" localSheetId="0" hidden="1">'Sheet1'!$F$26</definedName>
    <definedName name="QB_ROW_89250" localSheetId="0" hidden="1">'Sheet1'!$F$31</definedName>
    <definedName name="QB_ROW_90250" localSheetId="0" hidden="1">'Sheet1'!$F$16</definedName>
    <definedName name="QB_ROW_92250" localSheetId="0" hidden="1">'Sheet1'!$F$34</definedName>
    <definedName name="QB_ROW_93250" localSheetId="0" hidden="1">'Sheet1'!$F$29</definedName>
    <definedName name="QB_ROW_97250" localSheetId="0" hidden="1">'Sheet1'!$F$8</definedName>
    <definedName name="QB_ROW_98250" localSheetId="0" hidden="1">'Sheet1'!$F$109</definedName>
    <definedName name="QBCANSUPPORTUPDATE" localSheetId="0">TRUE</definedName>
    <definedName name="QBCOMPANYFILENAME" localSheetId="0">"C:\Users\Francine\Desktop\CCAPA\CCAPA.QBW"</definedName>
    <definedName name="QBENDDATE" localSheetId="0">20140831</definedName>
    <definedName name="QBHEADERSONSCREEN" localSheetId="0">FALSE</definedName>
    <definedName name="QBMETADATASIZE" localSheetId="0">6182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"f866bd41d4a749658628fd328ecbc693"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20140101</definedName>
  </definedNames>
  <calcPr fullCalcOnLoad="1"/>
</workbook>
</file>

<file path=xl/sharedStrings.xml><?xml version="1.0" encoding="utf-8"?>
<sst xmlns="http://schemas.openxmlformats.org/spreadsheetml/2006/main" count="134" uniqueCount="134">
  <si>
    <t>Jan - Aug 14</t>
  </si>
  <si>
    <t>Budget</t>
  </si>
  <si>
    <t>$ Over Budget</t>
  </si>
  <si>
    <t>Ordinary Income/Expense</t>
  </si>
  <si>
    <t>Income</t>
  </si>
  <si>
    <t>01 · Office Income</t>
  </si>
  <si>
    <t>11 · Interest - Checking</t>
  </si>
  <si>
    <t>12 · Interest - Savings</t>
  </si>
  <si>
    <t>14 · CPF Auction (114)</t>
  </si>
  <si>
    <t>15 · Reimbursed Expense (106)</t>
  </si>
  <si>
    <t>Total 01 · Office Income</t>
  </si>
  <si>
    <t>03 · Policy &amp; Legislation</t>
  </si>
  <si>
    <t>33 · Legislative Publication (303)</t>
  </si>
  <si>
    <t>Total 03 · Policy &amp; Legislation</t>
  </si>
  <si>
    <t>04 · Professional Development</t>
  </si>
  <si>
    <t>40 · AICP Publications (405)</t>
  </si>
  <si>
    <t>41 · Workshop Revenue (401)</t>
  </si>
  <si>
    <t>42 · Lending Library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</si>
  <si>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</si>
  <si>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</si>
  <si>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</si>
  <si>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</si>
  <si>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</si>
  <si>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</si>
  <si>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Total 05 · Public Information</t>
  </si>
  <si>
    <t>06 · Administration</t>
  </si>
  <si>
    <t>62 · Xtra Awards Reimb (602)</t>
  </si>
  <si>
    <t>Total 06 · Administration</t>
  </si>
  <si>
    <t>07 · State/Section</t>
  </si>
  <si>
    <t>70 · Dues - Nat'l Subvention (700)</t>
  </si>
  <si>
    <t>71 · Dues - Chapter-Only (702)</t>
  </si>
  <si>
    <t>72 · Conf Profits (701)</t>
  </si>
  <si>
    <t>Total 07 · State/Section</t>
  </si>
  <si>
    <t>09 · Miscellaneous Revenue</t>
  </si>
  <si>
    <t>93 · Misc Revenue (904)</t>
  </si>
  <si>
    <t>Total 09 · Miscellaneous Revenue</t>
  </si>
  <si>
    <t>Total Income</t>
  </si>
  <si>
    <t>Gross Profit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</si>
  <si>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</si>
  <si>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</si>
  <si>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</si>
  <si>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</si>
  <si>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</si>
  <si>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</si>
  <si>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</si>
  <si>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</si>
  <si>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</si>
  <si>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</si>
  <si>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</si>
  <si>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</si>
  <si>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</si>
  <si>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</si>
  <si>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</si>
  <si>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</si>
  <si>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117 · ATEGO Resources</t>
  </si>
  <si>
    <t>118 · New Horizon Enterprise</t>
  </si>
  <si>
    <t>Total 1000 · Office</t>
  </si>
  <si>
    <t>2000 - President</t>
  </si>
  <si>
    <t>200 · President Expense</t>
  </si>
  <si>
    <t>201 · President Travel</t>
  </si>
  <si>
    <t>202 · Pres-Elect/Past President</t>
  </si>
  <si>
    <t>204 · Student Rep Expense</t>
  </si>
  <si>
    <t>Total 2000 - President</t>
  </si>
  <si>
    <t>3000 - Policy &amp; Legislation</t>
  </si>
  <si>
    <t>300 · Lobbying Service</t>
  </si>
  <si>
    <t>302 · Leg Rev Team/VP</t>
  </si>
  <si>
    <t>303 · National Legislative Rep</t>
  </si>
  <si>
    <t>Total 3000 - Policy &amp; Legislation</t>
  </si>
  <si>
    <t>4000 - Professional Development</t>
  </si>
  <si>
    <t>400 · Professional Development OP</t>
  </si>
  <si>
    <t>401 · Workshop Expense (41)</t>
  </si>
  <si>
    <t>404 · Certification Maintenance Exp</t>
  </si>
  <si>
    <t>405 · AICP Publications (40)</t>
  </si>
  <si>
    <t>4000 - Professional Development - Other</t>
  </si>
  <si>
    <t>Total 4000 - Professional Development</t>
  </si>
  <si>
    <t>5000 - Public Information</t>
  </si>
  <si>
    <t>500 · News &amp; Design Svcs-GranDesigns</t>
  </si>
  <si>
    <t>501 · News-VP OP</t>
  </si>
  <si>
    <t>502 · News Mailing</t>
  </si>
  <si>
    <t>503 · News Production</t>
  </si>
  <si>
    <t>506 · News Mgmt Svcs - NHE</t>
  </si>
  <si>
    <t>507 · News Distribution Svcs -  ATEGO</t>
  </si>
  <si>
    <t>508 · Webmaster - ATEGO</t>
  </si>
  <si>
    <t>509 · Award Prog. Website Update-NHE</t>
  </si>
  <si>
    <t>511 · Directory Maintenance - NHE</t>
  </si>
  <si>
    <t>512 · Website Hosting/Support Svcs-DG</t>
  </si>
  <si>
    <t>513 · Website Redesign - DG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</si>
  <si>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</si>
  <si>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</si>
  <si>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</si>
  <si>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</si>
  <si>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</si>
  <si>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</si>
  <si>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606 · Reserves/Savings Contribution</t>
  </si>
  <si>
    <t>609 · UBIT Tax (Fed/State Tax - Ads)</t>
  </si>
  <si>
    <t>610 · Member Financial Support Dues</t>
  </si>
  <si>
    <t>611 · Member Financial Support Conf</t>
  </si>
  <si>
    <t>612 · Annual Report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</si>
  <si>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</si>
  <si>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</si>
  <si>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</si>
  <si>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</si>
  <si>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</si>
  <si>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</si>
  <si>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</si>
  <si>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</si>
  <si>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</si>
  <si>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</si>
  <si>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904 · Miscellaneous Expense</t>
  </si>
  <si>
    <t>906 · PEN Expenses (96)</t>
  </si>
  <si>
    <t>Total 9000 · Other Expenses</t>
  </si>
  <si>
    <t>10000 · Planning Commissioner</t>
  </si>
  <si>
    <t>10001 · Planning Commission Expense</t>
  </si>
  <si>
    <t>Total 10000 · Planning Commissioner</t>
  </si>
  <si>
    <t>20000 · V.P. Conference</t>
  </si>
  <si>
    <t>20002 · V.P. Conference Expenses</t>
  </si>
  <si>
    <t>Total 20000 · V.P. Conference</t>
  </si>
  <si>
    <t>30000 · V.P. Membership &amp; Marketing</t>
  </si>
  <si>
    <t>3001 · Marketing Director Expense</t>
  </si>
  <si>
    <t>3002 · Membership Inclusion</t>
  </si>
  <si>
    <t>3003 · Young Planners Group</t>
  </si>
  <si>
    <t>Total 30000 · V.P. Membership &amp; Marketing</t>
  </si>
  <si>
    <t>Total Expense</t>
  </si>
  <si>
    <t>Net Ordinary Income</t>
  </si>
  <si>
    <t>Net Income</t>
  </si>
  <si>
    <t>66% of Budget</t>
  </si>
  <si>
    <t>$35K Transfer from Reserves &amp; Heffernan Insurance Rebate</t>
  </si>
  <si>
    <t>2013 Election Buddy Reimbursed to SG Jan. 2014</t>
  </si>
  <si>
    <t>Based on credit card use for LI 53 &amp; LI 71</t>
  </si>
  <si>
    <t>2013 &amp; 2014 Expenses</t>
  </si>
  <si>
    <t>$82.50 fee for researching a problem deemed user error</t>
  </si>
  <si>
    <t>Based on actual cost</t>
  </si>
  <si>
    <t>$2,494.31 Section Conference Call Usage [to be invoiced], $1,858.25 2016 Conference Deposit</t>
  </si>
  <si>
    <t>$524.88 for APACA Step &amp; Repeat Photo Backdrop Banner, $273.44 to purchase plancalifornia.org and calplanner.org for 10 years, $280.33 for expenses related to reviewing/shredding L. Bynder's conference boxes, $187.88 Brd Awards, $278.59 FPPC Filing Fees, $1,367.98 reimbursable expenses for conference coordinator interviews and $5,265 to Vieth Consulting for conference website developement, to date.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</si>
</sst>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4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8" fillId="0" borderId="11" xfId="0" applyNumberFormat="1" applyFont="1" applyBorder="1" applyAlignment="1">
      <alignment/>
    </xf>
    <xf numFmtId="165" fontId="38" fillId="0" borderId="11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165" fontId="38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 horizontal="center" wrapText="1"/>
    </xf>
    <xf numFmtId="49" fontId="39" fillId="0" borderId="14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7" fillId="0" borderId="0" xfId="0" applyNumberFormat="1" applyFont="1" applyAlignment="1">
      <alignment vertical="center" wrapText="1"/>
    </xf>
    <xf numFmtId="164" fontId="38" fillId="0" borderId="0" xfId="0" applyNumberFormat="1" applyFont="1" applyBorder="1" applyAlignment="1">
      <alignment vertical="center" wrapText="1"/>
    </xf>
    <xf numFmtId="165" fontId="3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38" fillId="0" borderId="0" xfId="0" applyNumberFormat="1" applyFont="1" applyAlignment="1">
      <alignment vertical="center" wrapText="1"/>
    </xf>
    <xf numFmtId="165" fontId="38" fillId="0" borderId="0" xfId="0" applyNumberFormat="1" applyFont="1" applyAlignment="1">
      <alignment vertical="center" wrapText="1"/>
    </xf>
    <xf numFmtId="164" fontId="38" fillId="0" borderId="10" xfId="0" applyNumberFormat="1" applyFont="1" applyBorder="1" applyAlignment="1">
      <alignment vertical="center" wrapText="1"/>
    </xf>
    <xf numFmtId="165" fontId="38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AutoShap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pane xSplit="6" ySplit="2" topLeftCell="G10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108" sqref="N108"/>
    </sheetView>
  </sheetViews>
  <sheetFormatPr defaultColWidth="9.140625" defaultRowHeight="15"/>
  <cols>
    <col min="1" max="1" width="0.5625" style="2" customWidth="1"/>
    <col min="2" max="3" width="0.71875" style="2" customWidth="1"/>
    <col min="4" max="4" width="0.5625" style="2" customWidth="1"/>
    <col min="5" max="5" width="0.9921875" style="2" customWidth="1"/>
    <col min="6" max="6" width="38.421875" style="2" customWidth="1"/>
    <col min="7" max="8" width="10.140625" style="1" bestFit="1" customWidth="1"/>
    <col min="9" max="9" width="10.7109375" style="1" bestFit="1" customWidth="1"/>
    <col min="10" max="10" width="9.57421875" style="1" bestFit="1" customWidth="1"/>
    <col min="11" max="11" width="20.57421875" style="0" customWidth="1"/>
  </cols>
  <sheetData>
    <row r="1" spans="7:10" ht="15.75" thickBot="1">
      <c r="G1" s="3"/>
      <c r="H1" s="3"/>
      <c r="I1" s="3"/>
      <c r="J1" s="3"/>
    </row>
    <row r="2" spans="1:10" s="20" customFormat="1" ht="33" thickBot="1" thickTop="1">
      <c r="A2" s="18"/>
      <c r="B2" s="18"/>
      <c r="C2" s="18"/>
      <c r="D2" s="18"/>
      <c r="E2" s="18"/>
      <c r="F2" s="18"/>
      <c r="G2" s="19" t="s">
        <v>0</v>
      </c>
      <c r="H2" s="19" t="s">
        <v>1</v>
      </c>
      <c r="I2" s="19" t="s">
        <v>2</v>
      </c>
      <c r="J2" s="19" t="s">
        <v>125</v>
      </c>
    </row>
    <row r="3" spans="2:10" ht="15.75" thickTop="1">
      <c r="B3" s="2" t="s">
        <v>3</v>
      </c>
      <c r="G3" s="4"/>
      <c r="H3" s="4"/>
      <c r="I3" s="4"/>
      <c r="J3" s="6"/>
    </row>
    <row r="4" spans="4:10" ht="15">
      <c r="D4" s="2" t="s">
        <v>4</v>
      </c>
      <c r="G4" s="4"/>
      <c r="H4" s="4"/>
      <c r="I4" s="4"/>
      <c r="J4" s="6"/>
    </row>
    <row r="5" spans="5:10" ht="15">
      <c r="E5" s="2" t="s">
        <v>5</v>
      </c>
      <c r="G5" s="4"/>
      <c r="H5" s="4"/>
      <c r="I5" s="4"/>
      <c r="J5" s="6"/>
    </row>
    <row r="6" spans="6:10" ht="15">
      <c r="F6" s="2" t="s">
        <v>6</v>
      </c>
      <c r="G6" s="4">
        <v>37.61</v>
      </c>
      <c r="H6" s="4">
        <v>100</v>
      </c>
      <c r="I6" s="4">
        <f>ROUND((G6-H6),5)</f>
        <v>-62.39</v>
      </c>
      <c r="J6" s="6">
        <f>ROUND(IF(H6=0,IF(G6=0,0,1),G6/H6),5)</f>
        <v>0.3761</v>
      </c>
    </row>
    <row r="7" spans="6:10" ht="15">
      <c r="F7" s="2" t="s">
        <v>7</v>
      </c>
      <c r="G7" s="4">
        <v>5434.44</v>
      </c>
      <c r="H7" s="4">
        <v>10000</v>
      </c>
      <c r="I7" s="4">
        <f>ROUND((G7-H7),5)</f>
        <v>-4565.56</v>
      </c>
      <c r="J7" s="6">
        <f>ROUND(IF(H7=0,IF(G7=0,0,1),G7/H7),5)</f>
        <v>0.54344</v>
      </c>
    </row>
    <row r="8" spans="6:10" ht="15">
      <c r="F8" s="2" t="s">
        <v>8</v>
      </c>
      <c r="G8" s="4">
        <v>0</v>
      </c>
      <c r="H8" s="4">
        <v>8000</v>
      </c>
      <c r="I8" s="4">
        <f>ROUND((G8-H8),5)</f>
        <v>-8000</v>
      </c>
      <c r="J8" s="6">
        <f>ROUND(IF(H8=0,IF(G8=0,0,1),G8/H8),5)</f>
        <v>0</v>
      </c>
    </row>
    <row r="9" spans="6:10" ht="15.75" thickBot="1">
      <c r="F9" s="2" t="s">
        <v>9</v>
      </c>
      <c r="G9" s="7">
        <v>0</v>
      </c>
      <c r="H9" s="7">
        <v>250</v>
      </c>
      <c r="I9" s="7">
        <f>ROUND((G9-H9),5)</f>
        <v>-250</v>
      </c>
      <c r="J9" s="8">
        <f>ROUND(IF(H9=0,IF(G9=0,0,1),G9/H9),5)</f>
        <v>0</v>
      </c>
    </row>
    <row r="10" spans="5:10" ht="15">
      <c r="E10" s="2" t="s">
        <v>10</v>
      </c>
      <c r="G10" s="4">
        <f>ROUND(SUM(G5:G9),5)</f>
        <v>5472.05</v>
      </c>
      <c r="H10" s="4">
        <f>ROUND(SUM(H5:H9),5)</f>
        <v>18350</v>
      </c>
      <c r="I10" s="4">
        <f>ROUND((G10-H10),5)</f>
        <v>-12877.95</v>
      </c>
      <c r="J10" s="6">
        <f>ROUND(IF(H10=0,IF(G10=0,0,1),G10/H10),5)</f>
        <v>0.2982</v>
      </c>
    </row>
    <row r="11" spans="5:10" ht="30" customHeight="1">
      <c r="E11" s="2" t="s">
        <v>11</v>
      </c>
      <c r="G11" s="4"/>
      <c r="H11" s="4"/>
      <c r="I11" s="4"/>
      <c r="J11" s="6"/>
    </row>
    <row r="12" spans="6:10" ht="15.75" thickBot="1">
      <c r="F12" s="2" t="s">
        <v>12</v>
      </c>
      <c r="G12" s="7">
        <v>0</v>
      </c>
      <c r="H12" s="7">
        <v>0</v>
      </c>
      <c r="I12" s="7">
        <f>ROUND((G12-H12),5)</f>
        <v>0</v>
      </c>
      <c r="J12" s="8">
        <f>ROUND(IF(H12=0,IF(G12=0,0,1),G12/H12),5)</f>
        <v>0</v>
      </c>
    </row>
    <row r="13" spans="5:10" ht="15">
      <c r="E13" s="2" t="s">
        <v>13</v>
      </c>
      <c r="G13" s="4">
        <f>ROUND(SUM(G11:G12),5)</f>
        <v>0</v>
      </c>
      <c r="H13" s="4">
        <f>ROUND(SUM(H11:H12),5)</f>
        <v>0</v>
      </c>
      <c r="I13" s="4">
        <f>ROUND((G13-H13),5)</f>
        <v>0</v>
      </c>
      <c r="J13" s="6">
        <f>ROUND(IF(H13=0,IF(G13=0,0,1),G13/H13),5)</f>
        <v>0</v>
      </c>
    </row>
    <row r="14" spans="5:10" ht="30" customHeight="1">
      <c r="E14" s="2" t="s">
        <v>14</v>
      </c>
      <c r="G14" s="4"/>
      <c r="H14" s="4"/>
      <c r="I14" s="4"/>
      <c r="J14" s="6"/>
    </row>
    <row r="15" spans="6:10" ht="15">
      <c r="F15" s="2" t="s">
        <v>15</v>
      </c>
      <c r="G15" s="4">
        <v>135</v>
      </c>
      <c r="H15" s="4">
        <v>500</v>
      </c>
      <c r="I15" s="4">
        <f>ROUND((G15-H15),5)</f>
        <v>-365</v>
      </c>
      <c r="J15" s="6">
        <f>ROUND(IF(H15=0,IF(G15=0,0,1),G15/H15),5)</f>
        <v>0.27</v>
      </c>
    </row>
    <row r="16" spans="6:10" ht="15">
      <c r="F16" s="2" t="s">
        <v>16</v>
      </c>
      <c r="G16" s="4">
        <v>0</v>
      </c>
      <c r="H16" s="4">
        <v>0</v>
      </c>
      <c r="I16" s="4">
        <f>ROUND((G16-H16),5)</f>
        <v>0</v>
      </c>
      <c r="J16" s="6">
        <f>ROUND(IF(H16=0,IF(G16=0,0,1),G16/H16),5)</f>
        <v>0</v>
      </c>
    </row>
    <row r="17" spans="6:10" ht="15.75" thickBot="1">
      <c r="F17" s="2" t="s">
        <v>17</v>
      </c>
      <c r="G17" s="7">
        <v>280</v>
      </c>
      <c r="H17" s="7">
        <v>0</v>
      </c>
      <c r="I17" s="7">
        <f>ROUND((G17-H17),5)</f>
        <v>280</v>
      </c>
      <c r="J17" s="8">
        <f>ROUND(IF(H17=0,IF(G17=0,0,1),G17/H17),5)</f>
        <v>1</v>
      </c>
    </row>
    <row r="18" spans="5:10" ht="15">
      <c r="E18" s="2" t="s">
        <v>18</v>
      </c>
      <c r="G18" s="4">
        <f>ROUND(SUM(G14:G17),5)</f>
        <v>415</v>
      </c>
      <c r="H18" s="4">
        <f>ROUND(SUM(H14:H17),5)</f>
        <v>500</v>
      </c>
      <c r="I18" s="4">
        <f>ROUND((G18-H18),5)</f>
        <v>-85</v>
      </c>
      <c r="J18" s="6">
        <f>ROUND(IF(H18=0,IF(G18=0,0,1),G18/H18),5)</f>
        <v>0.83</v>
      </c>
    </row>
    <row r="19" spans="5:10" ht="30" customHeight="1">
      <c r="E19" s="2" t="s">
        <v>19</v>
      </c>
      <c r="G19" s="4"/>
      <c r="H19" s="4"/>
      <c r="I19" s="4"/>
      <c r="J19" s="6"/>
    </row>
    <row r="20" spans="6:10" ht="15">
      <c r="F20" s="2" t="s">
        <v>20</v>
      </c>
      <c r="G20" s="4">
        <v>0</v>
      </c>
      <c r="H20" s="4">
        <v>500</v>
      </c>
      <c r="I20" s="4">
        <f>ROUND((G20-H20),5)</f>
        <v>-500</v>
      </c>
      <c r="J20" s="6">
        <f>ROUND(IF(H20=0,IF(G20=0,0,1),G20/H20),5)</f>
        <v>0</v>
      </c>
    </row>
    <row r="21" spans="6:10" ht="15">
      <c r="F21" s="2" t="s">
        <v>21</v>
      </c>
      <c r="G21" s="4">
        <v>3000</v>
      </c>
      <c r="H21" s="4">
        <v>9000</v>
      </c>
      <c r="I21" s="4">
        <f>ROUND((G21-H21),5)</f>
        <v>-6000</v>
      </c>
      <c r="J21" s="6">
        <f>ROUND(IF(H21=0,IF(G21=0,0,1),G21/H21),5)</f>
        <v>0.33333</v>
      </c>
    </row>
    <row r="22" spans="6:10" ht="15">
      <c r="F22" s="2" t="s">
        <v>22</v>
      </c>
      <c r="G22" s="4">
        <v>0</v>
      </c>
      <c r="H22" s="4">
        <v>0</v>
      </c>
      <c r="I22" s="4">
        <f>ROUND((G22-H22),5)</f>
        <v>0</v>
      </c>
      <c r="J22" s="6">
        <f>ROUND(IF(H22=0,IF(G22=0,0,1),G22/H22),5)</f>
        <v>0</v>
      </c>
    </row>
    <row r="23" spans="6:10" ht="15.75" thickBot="1">
      <c r="F23" s="2" t="s">
        <v>23</v>
      </c>
      <c r="G23" s="7">
        <v>22450</v>
      </c>
      <c r="H23" s="7">
        <v>25000</v>
      </c>
      <c r="I23" s="7">
        <f>ROUND((G23-H23),5)</f>
        <v>-2550</v>
      </c>
      <c r="J23" s="8">
        <f>ROUND(IF(H23=0,IF(G23=0,0,1),G23/H23),5)</f>
        <v>0.898</v>
      </c>
    </row>
    <row r="24" spans="5:10" ht="15">
      <c r="E24" s="2" t="s">
        <v>24</v>
      </c>
      <c r="G24" s="4">
        <f>ROUND(SUM(G19:G23),5)</f>
        <v>25450</v>
      </c>
      <c r="H24" s="4">
        <f>ROUND(SUM(H19:H23),5)</f>
        <v>34500</v>
      </c>
      <c r="I24" s="4">
        <f>ROUND((G24-H24),5)</f>
        <v>-9050</v>
      </c>
      <c r="J24" s="6">
        <f>ROUND(IF(H24=0,IF(G24=0,0,1),G24/H24),5)</f>
        <v>0.73768</v>
      </c>
    </row>
    <row r="25" spans="5:10" ht="30" customHeight="1">
      <c r="E25" s="2" t="s">
        <v>25</v>
      </c>
      <c r="G25" s="4"/>
      <c r="H25" s="4"/>
      <c r="I25" s="4"/>
      <c r="J25" s="6"/>
    </row>
    <row r="26" spans="6:10" ht="15.75" thickBot="1">
      <c r="F26" s="2" t="s">
        <v>26</v>
      </c>
      <c r="G26" s="7">
        <v>0</v>
      </c>
      <c r="H26" s="7">
        <v>800</v>
      </c>
      <c r="I26" s="7">
        <f>ROUND((G26-H26),5)</f>
        <v>-800</v>
      </c>
      <c r="J26" s="8">
        <f>ROUND(IF(H26=0,IF(G26=0,0,1),G26/H26),5)</f>
        <v>0</v>
      </c>
    </row>
    <row r="27" spans="5:10" ht="15">
      <c r="E27" s="2" t="s">
        <v>27</v>
      </c>
      <c r="G27" s="4">
        <f>ROUND(SUM(G25:G26),5)</f>
        <v>0</v>
      </c>
      <c r="H27" s="4">
        <f>ROUND(SUM(H25:H26),5)</f>
        <v>800</v>
      </c>
      <c r="I27" s="4">
        <f>ROUND((G27-H27),5)</f>
        <v>-800</v>
      </c>
      <c r="J27" s="6">
        <f>ROUND(IF(H27=0,IF(G27=0,0,1),G27/H27),5)</f>
        <v>0</v>
      </c>
    </row>
    <row r="28" spans="5:10" ht="30" customHeight="1">
      <c r="E28" s="2" t="s">
        <v>28</v>
      </c>
      <c r="G28" s="4"/>
      <c r="H28" s="4"/>
      <c r="I28" s="4"/>
      <c r="J28" s="6"/>
    </row>
    <row r="29" spans="6:10" ht="15">
      <c r="F29" s="2" t="s">
        <v>29</v>
      </c>
      <c r="G29" s="4">
        <v>304292.09</v>
      </c>
      <c r="H29" s="4">
        <v>350000</v>
      </c>
      <c r="I29" s="4">
        <f>ROUND((G29-H29),5)</f>
        <v>-45707.91</v>
      </c>
      <c r="J29" s="6">
        <f>ROUND(IF(H29=0,IF(G29=0,0,1),G29/H29),5)</f>
        <v>0.86941</v>
      </c>
    </row>
    <row r="30" spans="6:10" ht="15">
      <c r="F30" s="2" t="s">
        <v>30</v>
      </c>
      <c r="G30" s="4">
        <v>5405</v>
      </c>
      <c r="H30" s="4">
        <v>8500</v>
      </c>
      <c r="I30" s="4">
        <f>ROUND((G30-H30),5)</f>
        <v>-3095</v>
      </c>
      <c r="J30" s="6">
        <f>ROUND(IF(H30=0,IF(G30=0,0,1),G30/H30),5)</f>
        <v>0.63588</v>
      </c>
    </row>
    <row r="31" spans="6:10" ht="15.75" thickBot="1">
      <c r="F31" s="2" t="s">
        <v>31</v>
      </c>
      <c r="G31" s="7">
        <v>-903.13</v>
      </c>
      <c r="H31" s="7">
        <v>145000</v>
      </c>
      <c r="I31" s="7">
        <f>ROUND((G31-H31),5)</f>
        <v>-145903.13</v>
      </c>
      <c r="J31" s="8">
        <f>ROUND(IF(H31=0,IF(G31=0,0,1),G31/H31),5)</f>
        <v>-0.00623</v>
      </c>
    </row>
    <row r="32" spans="5:10" ht="15">
      <c r="E32" s="2" t="s">
        <v>32</v>
      </c>
      <c r="G32" s="4">
        <f>ROUND(SUM(G28:G31),5)</f>
        <v>308793.96</v>
      </c>
      <c r="H32" s="4">
        <f>ROUND(SUM(H28:H31),5)</f>
        <v>503500</v>
      </c>
      <c r="I32" s="4">
        <f>ROUND((G32-H32),5)</f>
        <v>-194706.04</v>
      </c>
      <c r="J32" s="6">
        <f>ROUND(IF(H32=0,IF(G32=0,0,1),G32/H32),5)</f>
        <v>0.61329</v>
      </c>
    </row>
    <row r="33" spans="5:10" ht="30" customHeight="1">
      <c r="E33" s="2" t="s">
        <v>33</v>
      </c>
      <c r="G33" s="4"/>
      <c r="H33" s="4"/>
      <c r="I33" s="4"/>
      <c r="J33" s="6"/>
    </row>
    <row r="34" spans="1:11" s="24" customFormat="1" ht="75.75" thickBot="1">
      <c r="A34" s="21"/>
      <c r="B34" s="21"/>
      <c r="C34" s="21"/>
      <c r="D34" s="21"/>
      <c r="E34" s="21"/>
      <c r="F34" s="21" t="s">
        <v>34</v>
      </c>
      <c r="G34" s="22">
        <v>35353.32</v>
      </c>
      <c r="H34" s="22">
        <v>2000</v>
      </c>
      <c r="I34" s="22">
        <f>ROUND((G34-H34),5)</f>
        <v>33353.32</v>
      </c>
      <c r="J34" s="23">
        <f>ROUND(IF(H34=0,IF(G34=0,0,1),G34/H34),5)</f>
        <v>17.67666</v>
      </c>
      <c r="K34" s="24" t="s">
        <v>126</v>
      </c>
    </row>
    <row r="35" spans="5:10" ht="15.75" thickBot="1">
      <c r="E35" s="2" t="s">
        <v>35</v>
      </c>
      <c r="G35" s="11">
        <f>ROUND(SUM(G33:G34),5)</f>
        <v>35353.32</v>
      </c>
      <c r="H35" s="11">
        <f>ROUND(SUM(H33:H34),5)</f>
        <v>2000</v>
      </c>
      <c r="I35" s="11">
        <f>ROUND((G35-H35),5)</f>
        <v>33353.32</v>
      </c>
      <c r="J35" s="12">
        <f>ROUND(IF(H35=0,IF(G35=0,0,1),G35/H35),5)</f>
        <v>17.67666</v>
      </c>
    </row>
    <row r="36" spans="4:10" ht="30" customHeight="1" thickBot="1">
      <c r="D36" s="2" t="s">
        <v>36</v>
      </c>
      <c r="G36" s="13">
        <f>ROUND(G4+G10+G13+G18+G24+G27+G32+G35,5)</f>
        <v>375484.33</v>
      </c>
      <c r="H36" s="13">
        <f>ROUND(H4+H10+H13+H18+H24+H27+H32+H35,5)</f>
        <v>559650</v>
      </c>
      <c r="I36" s="13">
        <f>ROUND((G36-H36),5)</f>
        <v>-184165.67</v>
      </c>
      <c r="J36" s="14">
        <f>ROUND(IF(H36=0,IF(G36=0,0,1),G36/H36),5)</f>
        <v>0.67093</v>
      </c>
    </row>
    <row r="37" spans="3:10" ht="30" customHeight="1">
      <c r="C37" s="2" t="s">
        <v>37</v>
      </c>
      <c r="G37" s="4">
        <f>G36</f>
        <v>375484.33</v>
      </c>
      <c r="H37" s="4">
        <f>H36</f>
        <v>559650</v>
      </c>
      <c r="I37" s="4">
        <f>ROUND((G37-H37),5)</f>
        <v>-184165.67</v>
      </c>
      <c r="J37" s="6">
        <f>ROUND(IF(H37=0,IF(G37=0,0,1),G37/H37),5)</f>
        <v>0.67093</v>
      </c>
    </row>
    <row r="38" spans="4:10" ht="30" customHeight="1">
      <c r="D38" s="2" t="s">
        <v>38</v>
      </c>
      <c r="G38" s="4"/>
      <c r="H38" s="4"/>
      <c r="I38" s="4"/>
      <c r="J38" s="6"/>
    </row>
    <row r="39" spans="5:10" ht="15">
      <c r="E39" s="2" t="s">
        <v>39</v>
      </c>
      <c r="G39" s="4"/>
      <c r="H39" s="4"/>
      <c r="I39" s="4"/>
      <c r="J39" s="6"/>
    </row>
    <row r="40" spans="6:10" ht="15">
      <c r="F40" s="2" t="s">
        <v>40</v>
      </c>
      <c r="G40" s="4">
        <v>36664</v>
      </c>
      <c r="H40" s="4">
        <v>55000</v>
      </c>
      <c r="I40" s="4">
        <f>ROUND((G40-H40),5)</f>
        <v>-18336</v>
      </c>
      <c r="J40" s="6">
        <f>ROUND(IF(H40=0,IF(G40=0,0,1),G40/H40),5)</f>
        <v>0.66662</v>
      </c>
    </row>
    <row r="41" spans="6:10" ht="15">
      <c r="F41" s="2" t="s">
        <v>41</v>
      </c>
      <c r="G41" s="4">
        <v>0</v>
      </c>
      <c r="H41" s="4">
        <v>500</v>
      </c>
      <c r="I41" s="4">
        <f>ROUND((G41-H41),5)</f>
        <v>-500</v>
      </c>
      <c r="J41" s="6">
        <f>ROUND(IF(H41=0,IF(G41=0,0,1),G41/H41),5)</f>
        <v>0</v>
      </c>
    </row>
    <row r="42" spans="6:10" ht="15">
      <c r="F42" s="2" t="s">
        <v>42</v>
      </c>
      <c r="G42" s="4">
        <v>13055.12</v>
      </c>
      <c r="H42" s="4">
        <v>20000</v>
      </c>
      <c r="I42" s="4">
        <f>ROUND((G42-H42),5)</f>
        <v>-6944.88</v>
      </c>
      <c r="J42" s="6">
        <f>ROUND(IF(H42=0,IF(G42=0,0,1),G42/H42),5)</f>
        <v>0.65276</v>
      </c>
    </row>
    <row r="43" spans="6:10" ht="15">
      <c r="F43" s="2" t="s">
        <v>43</v>
      </c>
      <c r="G43" s="4">
        <v>2933</v>
      </c>
      <c r="H43" s="4">
        <v>3000</v>
      </c>
      <c r="I43" s="4">
        <f>ROUND((G43-H43),5)</f>
        <v>-67</v>
      </c>
      <c r="J43" s="6">
        <f>ROUND(IF(H43=0,IF(G43=0,0,1),G43/H43),5)</f>
        <v>0.97767</v>
      </c>
    </row>
    <row r="44" spans="1:11" s="24" customFormat="1" ht="60">
      <c r="A44" s="21"/>
      <c r="B44" s="21"/>
      <c r="C44" s="21"/>
      <c r="D44" s="21"/>
      <c r="E44" s="21"/>
      <c r="F44" s="21" t="s">
        <v>44</v>
      </c>
      <c r="G44" s="25">
        <v>467.1</v>
      </c>
      <c r="H44" s="25">
        <v>200</v>
      </c>
      <c r="I44" s="25">
        <f>ROUND((G44-H44),5)</f>
        <v>267.1</v>
      </c>
      <c r="J44" s="26">
        <f>ROUND(IF(H44=0,IF(G44=0,0,1),G44/H44),5)</f>
        <v>2.3355</v>
      </c>
      <c r="K44" s="24" t="s">
        <v>127</v>
      </c>
    </row>
    <row r="45" spans="1:11" s="24" customFormat="1" ht="120">
      <c r="A45" s="21"/>
      <c r="B45" s="21"/>
      <c r="C45" s="21"/>
      <c r="D45" s="21"/>
      <c r="E45" s="21"/>
      <c r="F45" s="21" t="s">
        <v>45</v>
      </c>
      <c r="G45" s="25">
        <v>4352.56</v>
      </c>
      <c r="H45" s="25">
        <v>500</v>
      </c>
      <c r="I45" s="25">
        <f>ROUND((G45-H45),5)</f>
        <v>3852.56</v>
      </c>
      <c r="J45" s="26">
        <f>ROUND(IF(H45=0,IF(G45=0,0,1),G45/H45),5)</f>
        <v>8.70512</v>
      </c>
      <c r="K45" s="24" t="s">
        <v>132</v>
      </c>
    </row>
    <row r="46" spans="6:10" ht="15">
      <c r="F46" s="2" t="s">
        <v>46</v>
      </c>
      <c r="G46" s="4">
        <v>0</v>
      </c>
      <c r="H46" s="4">
        <v>2000</v>
      </c>
      <c r="I46" s="4">
        <f>ROUND((G46-H46),5)</f>
        <v>-2000</v>
      </c>
      <c r="J46" s="6">
        <f>ROUND(IF(H46=0,IF(G46=0,0,1),G46/H46),5)</f>
        <v>0</v>
      </c>
    </row>
    <row r="47" spans="6:10" ht="15">
      <c r="F47" s="2" t="s">
        <v>47</v>
      </c>
      <c r="G47" s="4">
        <v>930.3</v>
      </c>
      <c r="H47" s="4">
        <v>2000</v>
      </c>
      <c r="I47" s="4">
        <f>ROUND((G47-H47),5)</f>
        <v>-1069.7</v>
      </c>
      <c r="J47" s="6">
        <f>ROUND(IF(H47=0,IF(G47=0,0,1),G47/H47),5)</f>
        <v>0.46515</v>
      </c>
    </row>
    <row r="48" spans="6:10" ht="15">
      <c r="F48" s="2" t="s">
        <v>48</v>
      </c>
      <c r="G48" s="4">
        <v>504.5</v>
      </c>
      <c r="H48" s="4">
        <v>900</v>
      </c>
      <c r="I48" s="4">
        <f>ROUND((G48-H48),5)</f>
        <v>-395.5</v>
      </c>
      <c r="J48" s="6">
        <f>ROUND(IF(H48=0,IF(G48=0,0,1),G48/H48),5)</f>
        <v>0.56056</v>
      </c>
    </row>
    <row r="49" spans="6:10" ht="15">
      <c r="F49" s="2" t="s">
        <v>49</v>
      </c>
      <c r="G49" s="4">
        <v>0</v>
      </c>
      <c r="H49" s="4">
        <v>500</v>
      </c>
      <c r="I49" s="4">
        <f>ROUND((G49-H49),5)</f>
        <v>-500</v>
      </c>
      <c r="J49" s="6">
        <f>ROUND(IF(H49=0,IF(G49=0,0,1),G49/H49),5)</f>
        <v>0</v>
      </c>
    </row>
    <row r="50" spans="6:10" ht="15">
      <c r="F50" s="2" t="s">
        <v>50</v>
      </c>
      <c r="G50" s="4">
        <v>50.8</v>
      </c>
      <c r="H50" s="4">
        <v>400</v>
      </c>
      <c r="I50" s="4">
        <f>ROUND((G50-H50),5)</f>
        <v>-349.2</v>
      </c>
      <c r="J50" s="6">
        <f>ROUND(IF(H50=0,IF(G50=0,0,1),G50/H50),5)</f>
        <v>0.127</v>
      </c>
    </row>
    <row r="51" spans="6:10" ht="15">
      <c r="F51" s="2" t="s">
        <v>51</v>
      </c>
      <c r="G51" s="4">
        <v>1400</v>
      </c>
      <c r="H51" s="4">
        <v>2400</v>
      </c>
      <c r="I51" s="4">
        <f>ROUND((G51-H51),5)</f>
        <v>-1000</v>
      </c>
      <c r="J51" s="6">
        <f>ROUND(IF(H51=0,IF(G51=0,0,1),G51/H51),5)</f>
        <v>0.58333</v>
      </c>
    </row>
    <row r="52" spans="1:11" s="24" customFormat="1" ht="50.25" customHeight="1">
      <c r="A52" s="21"/>
      <c r="B52" s="21"/>
      <c r="C52" s="21"/>
      <c r="D52" s="21"/>
      <c r="E52" s="21"/>
      <c r="F52" s="21" t="s">
        <v>52</v>
      </c>
      <c r="G52" s="25">
        <v>2293.35</v>
      </c>
      <c r="H52" s="25">
        <v>3000</v>
      </c>
      <c r="I52" s="25">
        <f>ROUND((G52-H52),5)</f>
        <v>-706.65</v>
      </c>
      <c r="J52" s="26">
        <f>ROUND(IF(H52=0,IF(G52=0,0,1),G52/H52),5)</f>
        <v>0.76445</v>
      </c>
      <c r="K52" s="24" t="s">
        <v>128</v>
      </c>
    </row>
    <row r="53" spans="6:10" ht="15">
      <c r="F53" s="2" t="s">
        <v>53</v>
      </c>
      <c r="G53" s="4">
        <v>0</v>
      </c>
      <c r="H53" s="4">
        <v>8000</v>
      </c>
      <c r="I53" s="4">
        <f>ROUND((G53-H53),5)</f>
        <v>-8000</v>
      </c>
      <c r="J53" s="6">
        <f>ROUND(IF(H53=0,IF(G53=0,0,1),G53/H53),5)</f>
        <v>0</v>
      </c>
    </row>
    <row r="54" spans="6:10" ht="15">
      <c r="F54" s="2" t="s">
        <v>54</v>
      </c>
      <c r="G54" s="4">
        <v>33000.63</v>
      </c>
      <c r="H54" s="4">
        <v>49500</v>
      </c>
      <c r="I54" s="4">
        <f>ROUND((G54-H54),5)</f>
        <v>-16499.37</v>
      </c>
      <c r="J54" s="6">
        <f>ROUND(IF(H54=0,IF(G54=0,0,1),G54/H54),5)</f>
        <v>0.66668</v>
      </c>
    </row>
    <row r="55" spans="6:10" ht="15.75" thickBot="1">
      <c r="F55" s="2" t="s">
        <v>55</v>
      </c>
      <c r="G55" s="7">
        <v>24333.2</v>
      </c>
      <c r="H55" s="7">
        <v>36500</v>
      </c>
      <c r="I55" s="7">
        <f>ROUND((G55-H55),5)</f>
        <v>-12166.8</v>
      </c>
      <c r="J55" s="8">
        <f>ROUND(IF(H55=0,IF(G55=0,0,1),G55/H55),5)</f>
        <v>0.66666</v>
      </c>
    </row>
    <row r="56" spans="5:10" ht="15">
      <c r="E56" s="2" t="s">
        <v>56</v>
      </c>
      <c r="G56" s="4">
        <f>ROUND(SUM(G39:G55),5)</f>
        <v>119984.56</v>
      </c>
      <c r="H56" s="4">
        <f>ROUND(SUM(H39:H55),5)</f>
        <v>184400</v>
      </c>
      <c r="I56" s="4">
        <f>ROUND((G56-H56),5)</f>
        <v>-64415.44</v>
      </c>
      <c r="J56" s="6">
        <f>ROUND(IF(H56=0,IF(G56=0,0,1),G56/H56),5)</f>
        <v>0.65068</v>
      </c>
    </row>
    <row r="57" spans="5:10" ht="30" customHeight="1">
      <c r="E57" s="2" t="s">
        <v>57</v>
      </c>
      <c r="G57" s="4"/>
      <c r="H57" s="4"/>
      <c r="I57" s="4"/>
      <c r="J57" s="6"/>
    </row>
    <row r="58" spans="6:10" ht="15">
      <c r="F58" s="2" t="s">
        <v>58</v>
      </c>
      <c r="G58" s="4">
        <v>0</v>
      </c>
      <c r="H58" s="4">
        <v>855</v>
      </c>
      <c r="I58" s="4">
        <f>ROUND((G58-H58),5)</f>
        <v>-855</v>
      </c>
      <c r="J58" s="6">
        <f>ROUND(IF(H58=0,IF(G58=0,0,1),G58/H58),5)</f>
        <v>0</v>
      </c>
    </row>
    <row r="59" spans="1:11" s="24" customFormat="1" ht="30">
      <c r="A59" s="21"/>
      <c r="B59" s="21"/>
      <c r="C59" s="21"/>
      <c r="D59" s="21"/>
      <c r="E59" s="21"/>
      <c r="F59" s="21" t="s">
        <v>59</v>
      </c>
      <c r="G59" s="25">
        <v>5445.8</v>
      </c>
      <c r="H59" s="25">
        <v>5415</v>
      </c>
      <c r="I59" s="25">
        <f>ROUND((G59-H59),5)</f>
        <v>30.8</v>
      </c>
      <c r="J59" s="26">
        <f>ROUND(IF(H59=0,IF(G59=0,0,1),G59/H59),5)</f>
        <v>1.00569</v>
      </c>
      <c r="K59" s="24" t="s">
        <v>129</v>
      </c>
    </row>
    <row r="60" spans="6:10" ht="15">
      <c r="F60" s="2" t="s">
        <v>60</v>
      </c>
      <c r="G60" s="4">
        <v>0</v>
      </c>
      <c r="H60" s="4">
        <v>2850</v>
      </c>
      <c r="I60" s="4">
        <f>ROUND((G60-H60),5)</f>
        <v>-2850</v>
      </c>
      <c r="J60" s="6">
        <f>ROUND(IF(H60=0,IF(G60=0,0,1),G60/H60),5)</f>
        <v>0</v>
      </c>
    </row>
    <row r="61" spans="6:10" ht="15.75" thickBot="1">
      <c r="F61" s="2" t="s">
        <v>61</v>
      </c>
      <c r="G61" s="7">
        <v>0</v>
      </c>
      <c r="H61" s="7">
        <v>1000</v>
      </c>
      <c r="I61" s="7">
        <f>ROUND((G61-H61),5)</f>
        <v>-1000</v>
      </c>
      <c r="J61" s="8">
        <f>ROUND(IF(H61=0,IF(G61=0,0,1),G61/H61),5)</f>
        <v>0</v>
      </c>
    </row>
    <row r="62" spans="5:10" ht="15">
      <c r="E62" s="2" t="s">
        <v>62</v>
      </c>
      <c r="G62" s="4">
        <f>ROUND(SUM(G57:G61),5)</f>
        <v>5445.8</v>
      </c>
      <c r="H62" s="4">
        <f>ROUND(SUM(H57:H61),5)</f>
        <v>10120</v>
      </c>
      <c r="I62" s="4">
        <f>ROUND((G62-H62),5)</f>
        <v>-4674.2</v>
      </c>
      <c r="J62" s="6">
        <f>ROUND(IF(H62=0,IF(G62=0,0,1),G62/H62),5)</f>
        <v>0.53812</v>
      </c>
    </row>
    <row r="63" spans="5:10" ht="30" customHeight="1">
      <c r="E63" s="2" t="s">
        <v>63</v>
      </c>
      <c r="G63" s="4"/>
      <c r="H63" s="4"/>
      <c r="I63" s="4"/>
      <c r="J63" s="6"/>
    </row>
    <row r="64" spans="6:10" ht="15">
      <c r="F64" s="2" t="s">
        <v>64</v>
      </c>
      <c r="G64" s="4">
        <v>61200</v>
      </c>
      <c r="H64" s="4">
        <v>91800</v>
      </c>
      <c r="I64" s="4">
        <f>ROUND((G64-H64),5)</f>
        <v>-30600</v>
      </c>
      <c r="J64" s="6">
        <f>ROUND(IF(H64=0,IF(G64=0,0,1),G64/H64),5)</f>
        <v>0.66667</v>
      </c>
    </row>
    <row r="65" spans="6:10" ht="15">
      <c r="F65" s="2" t="s">
        <v>65</v>
      </c>
      <c r="G65" s="4">
        <v>1298.09</v>
      </c>
      <c r="H65" s="4">
        <v>5000</v>
      </c>
      <c r="I65" s="4">
        <f>ROUND((G65-H65),5)</f>
        <v>-3701.91</v>
      </c>
      <c r="J65" s="6">
        <f>ROUND(IF(H65=0,IF(G65=0,0,1),G65/H65),5)</f>
        <v>0.25962</v>
      </c>
    </row>
    <row r="66" spans="6:10" ht="15.75" thickBot="1">
      <c r="F66" s="2" t="s">
        <v>66</v>
      </c>
      <c r="G66" s="7">
        <v>0</v>
      </c>
      <c r="H66" s="7">
        <v>0</v>
      </c>
      <c r="I66" s="7">
        <f>ROUND((G66-H66),5)</f>
        <v>0</v>
      </c>
      <c r="J66" s="8">
        <f>ROUND(IF(H66=0,IF(G66=0,0,1),G66/H66),5)</f>
        <v>0</v>
      </c>
    </row>
    <row r="67" spans="5:10" ht="15">
      <c r="E67" s="2" t="s">
        <v>67</v>
      </c>
      <c r="G67" s="4">
        <f>ROUND(SUM(G63:G66),5)</f>
        <v>62498.09</v>
      </c>
      <c r="H67" s="4">
        <f>ROUND(SUM(H63:H66),5)</f>
        <v>96800</v>
      </c>
      <c r="I67" s="4">
        <f>ROUND((G67-H67),5)</f>
        <v>-34301.91</v>
      </c>
      <c r="J67" s="6">
        <f>ROUND(IF(H67=0,IF(G67=0,0,1),G67/H67),5)</f>
        <v>0.64564</v>
      </c>
    </row>
    <row r="68" spans="5:10" ht="30" customHeight="1">
      <c r="E68" s="2" t="s">
        <v>68</v>
      </c>
      <c r="G68" s="4"/>
      <c r="H68" s="4"/>
      <c r="I68" s="4"/>
      <c r="J68" s="6"/>
    </row>
    <row r="69" spans="6:10" ht="15">
      <c r="F69" s="2" t="s">
        <v>69</v>
      </c>
      <c r="G69" s="4">
        <v>44.45</v>
      </c>
      <c r="H69" s="4">
        <v>750</v>
      </c>
      <c r="I69" s="4">
        <f>ROUND((G69-H69),5)</f>
        <v>-705.55</v>
      </c>
      <c r="J69" s="6">
        <f>ROUND(IF(H69=0,IF(G69=0,0,1),G69/H69),5)</f>
        <v>0.05927</v>
      </c>
    </row>
    <row r="70" spans="6:10" ht="15">
      <c r="F70" s="2" t="s">
        <v>70</v>
      </c>
      <c r="G70" s="4">
        <v>0</v>
      </c>
      <c r="H70" s="4">
        <v>0</v>
      </c>
      <c r="I70" s="4">
        <f>ROUND((G70-H70),5)</f>
        <v>0</v>
      </c>
      <c r="J70" s="6">
        <f>ROUND(IF(H70=0,IF(G70=0,0,1),G70/H70),5)</f>
        <v>0</v>
      </c>
    </row>
    <row r="71" spans="6:10" ht="15">
      <c r="F71" s="2" t="s">
        <v>71</v>
      </c>
      <c r="G71" s="4">
        <v>108.2</v>
      </c>
      <c r="H71" s="4">
        <v>500</v>
      </c>
      <c r="I71" s="4">
        <f>ROUND((G71-H71),5)</f>
        <v>-391.8</v>
      </c>
      <c r="J71" s="6">
        <f>ROUND(IF(H71=0,IF(G71=0,0,1),G71/H71),5)</f>
        <v>0.2164</v>
      </c>
    </row>
    <row r="72" spans="6:10" ht="15">
      <c r="F72" s="2" t="s">
        <v>72</v>
      </c>
      <c r="G72" s="4">
        <v>0</v>
      </c>
      <c r="H72" s="4">
        <v>300</v>
      </c>
      <c r="I72" s="4">
        <f>ROUND((G72-H72),5)</f>
        <v>-300</v>
      </c>
      <c r="J72" s="6">
        <f>ROUND(IF(H72=0,IF(G72=0,0,1),G72/H72),5)</f>
        <v>0</v>
      </c>
    </row>
    <row r="73" spans="6:10" ht="15.75" thickBot="1">
      <c r="F73" s="2" t="s">
        <v>73</v>
      </c>
      <c r="G73" s="7">
        <v>29.4</v>
      </c>
      <c r="H73" s="7"/>
      <c r="I73" s="7"/>
      <c r="J73" s="8"/>
    </row>
    <row r="74" spans="5:10" ht="15">
      <c r="E74" s="2" t="s">
        <v>74</v>
      </c>
      <c r="G74" s="4">
        <f>ROUND(SUM(G68:G73),5)</f>
        <v>182.05</v>
      </c>
      <c r="H74" s="4">
        <f>ROUND(SUM(H68:H73),5)</f>
        <v>1550</v>
      </c>
      <c r="I74" s="4">
        <f>ROUND((G74-H74),5)</f>
        <v>-1367.95</v>
      </c>
      <c r="J74" s="6">
        <f>ROUND(IF(H74=0,IF(G74=0,0,1),G74/H74),5)</f>
        <v>0.11745</v>
      </c>
    </row>
    <row r="75" spans="5:10" ht="30" customHeight="1">
      <c r="E75" s="2" t="s">
        <v>75</v>
      </c>
      <c r="G75" s="4"/>
      <c r="H75" s="4"/>
      <c r="I75" s="4"/>
      <c r="J75" s="6"/>
    </row>
    <row r="76" spans="6:10" ht="15">
      <c r="F76" s="2" t="s">
        <v>76</v>
      </c>
      <c r="G76" s="4">
        <v>28728</v>
      </c>
      <c r="H76" s="4">
        <v>42600</v>
      </c>
      <c r="I76" s="4">
        <f>ROUND((G76-H76),5)</f>
        <v>-13872</v>
      </c>
      <c r="J76" s="6">
        <f>ROUND(IF(H76=0,IF(G76=0,0,1),G76/H76),5)</f>
        <v>0.67437</v>
      </c>
    </row>
    <row r="77" spans="6:10" ht="15">
      <c r="F77" s="2" t="s">
        <v>77</v>
      </c>
      <c r="G77" s="4">
        <v>310.8</v>
      </c>
      <c r="H77" s="4">
        <v>250</v>
      </c>
      <c r="I77" s="4">
        <f>ROUND((G77-H77),5)</f>
        <v>60.8</v>
      </c>
      <c r="J77" s="6">
        <f>ROUND(IF(H77=0,IF(G77=0,0,1),G77/H77),5)</f>
        <v>1.2432</v>
      </c>
    </row>
    <row r="78" spans="6:10" ht="15">
      <c r="F78" s="2" t="s">
        <v>78</v>
      </c>
      <c r="G78" s="4">
        <v>0</v>
      </c>
      <c r="H78" s="4">
        <v>500</v>
      </c>
      <c r="I78" s="4">
        <f>ROUND((G78-H78),5)</f>
        <v>-500</v>
      </c>
      <c r="J78" s="6">
        <f>ROUND(IF(H78=0,IF(G78=0,0,1),G78/H78),5)</f>
        <v>0</v>
      </c>
    </row>
    <row r="79" spans="6:10" ht="15">
      <c r="F79" s="2" t="s">
        <v>79</v>
      </c>
      <c r="G79" s="4">
        <v>0</v>
      </c>
      <c r="H79" s="4">
        <v>500</v>
      </c>
      <c r="I79" s="4">
        <f>ROUND((G79-H79),5)</f>
        <v>-500</v>
      </c>
      <c r="J79" s="6">
        <f>ROUND(IF(H79=0,IF(G79=0,0,1),G79/H79),5)</f>
        <v>0</v>
      </c>
    </row>
    <row r="80" spans="6:10" ht="15">
      <c r="F80" s="2" t="s">
        <v>80</v>
      </c>
      <c r="G80" s="4">
        <v>3333.32</v>
      </c>
      <c r="H80" s="4">
        <v>5000</v>
      </c>
      <c r="I80" s="4">
        <f>ROUND((G80-H80),5)</f>
        <v>-1666.68</v>
      </c>
      <c r="J80" s="6">
        <f>ROUND(IF(H80=0,IF(G80=0,0,1),G80/H80),5)</f>
        <v>0.66666</v>
      </c>
    </row>
    <row r="81" spans="6:10" ht="15">
      <c r="F81" s="2" t="s">
        <v>81</v>
      </c>
      <c r="G81" s="4">
        <v>3333.36</v>
      </c>
      <c r="H81" s="4">
        <v>5000</v>
      </c>
      <c r="I81" s="4">
        <f>ROUND((G81-H81),5)</f>
        <v>-1666.64</v>
      </c>
      <c r="J81" s="6">
        <f>ROUND(IF(H81=0,IF(G81=0,0,1),G81/H81),5)</f>
        <v>0.66667</v>
      </c>
    </row>
    <row r="82" spans="6:10" ht="15">
      <c r="F82" s="2" t="s">
        <v>82</v>
      </c>
      <c r="G82" s="4">
        <v>4666.64</v>
      </c>
      <c r="H82" s="4">
        <v>7000</v>
      </c>
      <c r="I82" s="4">
        <f>ROUND((G82-H82),5)</f>
        <v>-2333.36</v>
      </c>
      <c r="J82" s="6">
        <f>ROUND(IF(H82=0,IF(G82=0,0,1),G82/H82),5)</f>
        <v>0.66666</v>
      </c>
    </row>
    <row r="83" spans="6:10" ht="15">
      <c r="F83" s="2" t="s">
        <v>83</v>
      </c>
      <c r="G83" s="4">
        <v>3333.12</v>
      </c>
      <c r="H83" s="4">
        <v>5000</v>
      </c>
      <c r="I83" s="4">
        <f>ROUND((G83-H83),5)</f>
        <v>-1666.88</v>
      </c>
      <c r="J83" s="6">
        <f>ROUND(IF(H83=0,IF(G83=0,0,1),G83/H83),5)</f>
        <v>0.66662</v>
      </c>
    </row>
    <row r="84" spans="6:10" ht="15">
      <c r="F84" s="2" t="s">
        <v>84</v>
      </c>
      <c r="G84" s="4">
        <v>6666.56</v>
      </c>
      <c r="H84" s="4">
        <v>10000</v>
      </c>
      <c r="I84" s="4">
        <f>ROUND((G84-H84),5)</f>
        <v>-3333.44</v>
      </c>
      <c r="J84" s="6">
        <f>ROUND(IF(H84=0,IF(G84=0,0,1),G84/H84),5)</f>
        <v>0.66666</v>
      </c>
    </row>
    <row r="85" spans="1:11" s="24" customFormat="1" ht="75">
      <c r="A85" s="21"/>
      <c r="B85" s="21"/>
      <c r="C85" s="21"/>
      <c r="D85" s="21"/>
      <c r="E85" s="21"/>
      <c r="F85" s="21" t="s">
        <v>85</v>
      </c>
      <c r="G85" s="25">
        <v>4662.25</v>
      </c>
      <c r="H85" s="25">
        <v>6180</v>
      </c>
      <c r="I85" s="25">
        <f>ROUND((G85-H85),5)</f>
        <v>-1517.75</v>
      </c>
      <c r="J85" s="26">
        <f>ROUND(IF(H85=0,IF(G85=0,0,1),G85/H85),5)</f>
        <v>0.75441</v>
      </c>
      <c r="K85" s="24" t="s">
        <v>130</v>
      </c>
    </row>
    <row r="86" spans="6:10" ht="15.75" thickBot="1">
      <c r="F86" s="2" t="s">
        <v>86</v>
      </c>
      <c r="G86" s="7">
        <v>18860.96</v>
      </c>
      <c r="H86" s="7">
        <v>41420</v>
      </c>
      <c r="I86" s="7">
        <f>ROUND((G86-H86),5)</f>
        <v>-22559.04</v>
      </c>
      <c r="J86" s="8">
        <f>ROUND(IF(H86=0,IF(G86=0,0,1),G86/H86),5)</f>
        <v>0.45536</v>
      </c>
    </row>
    <row r="87" spans="5:10" ht="15">
      <c r="E87" s="2" t="s">
        <v>87</v>
      </c>
      <c r="G87" s="4">
        <f>ROUND(SUM(G75:G86),5)</f>
        <v>73895.01</v>
      </c>
      <c r="H87" s="4">
        <f>ROUND(SUM(H75:H86),5)</f>
        <v>123450</v>
      </c>
      <c r="I87" s="4">
        <f>ROUND((G87-H87),5)</f>
        <v>-49554.99</v>
      </c>
      <c r="J87" s="6">
        <f>ROUND(IF(H87=0,IF(G87=0,0,1),G87/H87),5)</f>
        <v>0.59858</v>
      </c>
    </row>
    <row r="88" spans="5:10" ht="30" customHeight="1">
      <c r="E88" s="2" t="s">
        <v>88</v>
      </c>
      <c r="G88" s="4"/>
      <c r="H88" s="4"/>
      <c r="I88" s="4"/>
      <c r="J88" s="6"/>
    </row>
    <row r="89" spans="6:10" ht="15">
      <c r="F89" s="2" t="s">
        <v>89</v>
      </c>
      <c r="G89" s="4">
        <v>61.07</v>
      </c>
      <c r="H89" s="4">
        <v>1900</v>
      </c>
      <c r="I89" s="4">
        <f>ROUND((G89-H89),5)</f>
        <v>-1838.93</v>
      </c>
      <c r="J89" s="6">
        <f>ROUND(IF(H89=0,IF(G89=0,0,1),G89/H89),5)</f>
        <v>0.03214</v>
      </c>
    </row>
    <row r="90" spans="6:10" ht="15">
      <c r="F90" s="2" t="s">
        <v>90</v>
      </c>
      <c r="G90" s="4">
        <v>1147.9</v>
      </c>
      <c r="H90" s="4">
        <v>10000</v>
      </c>
      <c r="I90" s="4">
        <f>ROUND((G90-H90),5)</f>
        <v>-8852.1</v>
      </c>
      <c r="J90" s="6">
        <f>ROUND(IF(H90=0,IF(G90=0,0,1),G90/H90),5)</f>
        <v>0.11479</v>
      </c>
    </row>
    <row r="91" spans="6:10" ht="15">
      <c r="F91" s="2" t="s">
        <v>91</v>
      </c>
      <c r="G91" s="4">
        <v>0</v>
      </c>
      <c r="H91" s="4">
        <v>1500</v>
      </c>
      <c r="I91" s="4">
        <f>ROUND((G91-H91),5)</f>
        <v>-1500</v>
      </c>
      <c r="J91" s="6">
        <f>ROUND(IF(H91=0,IF(G91=0,0,1),G91/H91),5)</f>
        <v>0</v>
      </c>
    </row>
    <row r="92" spans="6:10" ht="15">
      <c r="F92" s="2" t="s">
        <v>92</v>
      </c>
      <c r="G92" s="4">
        <v>0</v>
      </c>
      <c r="H92" s="4">
        <v>2500</v>
      </c>
      <c r="I92" s="4">
        <f>ROUND((G92-H92),5)</f>
        <v>-2500</v>
      </c>
      <c r="J92" s="6">
        <f>ROUND(IF(H92=0,IF(G92=0,0,1),G92/H92),5)</f>
        <v>0</v>
      </c>
    </row>
    <row r="93" spans="6:10" ht="15">
      <c r="F93" s="2" t="s">
        <v>93</v>
      </c>
      <c r="G93" s="4">
        <v>0</v>
      </c>
      <c r="H93" s="4">
        <v>0</v>
      </c>
      <c r="I93" s="4">
        <f>ROUND((G93-H93),5)</f>
        <v>0</v>
      </c>
      <c r="J93" s="6">
        <f>ROUND(IF(H93=0,IF(G93=0,0,1),G93/H93),5)</f>
        <v>0</v>
      </c>
    </row>
    <row r="94" spans="6:10" ht="15">
      <c r="F94" s="2" t="s">
        <v>94</v>
      </c>
      <c r="G94" s="4">
        <v>0</v>
      </c>
      <c r="H94" s="4">
        <v>0</v>
      </c>
      <c r="I94" s="4">
        <f>ROUND((G94-H94),5)</f>
        <v>0</v>
      </c>
      <c r="J94" s="6">
        <f>ROUND(IF(H94=0,IF(G94=0,0,1),G94/H94),5)</f>
        <v>0</v>
      </c>
    </row>
    <row r="95" spans="6:10" ht="15">
      <c r="F95" s="2" t="s">
        <v>95</v>
      </c>
      <c r="G95" s="4">
        <v>0</v>
      </c>
      <c r="H95" s="4">
        <v>500</v>
      </c>
      <c r="I95" s="4">
        <f>ROUND((G95-H95),5)</f>
        <v>-500</v>
      </c>
      <c r="J95" s="6">
        <f>ROUND(IF(H95=0,IF(G95=0,0,1),G95/H95),5)</f>
        <v>0</v>
      </c>
    </row>
    <row r="96" spans="6:10" ht="15">
      <c r="F96" s="2" t="s">
        <v>96</v>
      </c>
      <c r="G96" s="4">
        <v>0</v>
      </c>
      <c r="H96" s="4">
        <v>500</v>
      </c>
      <c r="I96" s="4">
        <f>ROUND((G96-H96),5)</f>
        <v>-500</v>
      </c>
      <c r="J96" s="6">
        <f>ROUND(IF(H96=0,IF(G96=0,0,1),G96/H96),5)</f>
        <v>0</v>
      </c>
    </row>
    <row r="97" spans="1:11" s="24" customFormat="1" ht="30.75" thickBot="1">
      <c r="A97" s="21"/>
      <c r="B97" s="21"/>
      <c r="C97" s="21"/>
      <c r="D97" s="21"/>
      <c r="E97" s="21"/>
      <c r="F97" s="21" t="s">
        <v>97</v>
      </c>
      <c r="G97" s="27">
        <v>1472.6</v>
      </c>
      <c r="H97" s="27">
        <v>500</v>
      </c>
      <c r="I97" s="27">
        <f>ROUND((G97-H97),5)</f>
        <v>972.6</v>
      </c>
      <c r="J97" s="28">
        <f>ROUND(IF(H97=0,IF(G97=0,0,1),G97/H97),5)</f>
        <v>2.9452</v>
      </c>
      <c r="K97" s="24" t="s">
        <v>131</v>
      </c>
    </row>
    <row r="98" spans="5:10" ht="15">
      <c r="E98" s="2" t="s">
        <v>98</v>
      </c>
      <c r="G98" s="4">
        <f>ROUND(SUM(G88:G97),5)</f>
        <v>2681.57</v>
      </c>
      <c r="H98" s="4">
        <f>ROUND(SUM(H88:H97),5)</f>
        <v>17400</v>
      </c>
      <c r="I98" s="4">
        <f>ROUND((G98-H98),5)</f>
        <v>-14718.43</v>
      </c>
      <c r="J98" s="6">
        <f>ROUND(IF(H98=0,IF(G98=0,0,1),G98/H98),5)</f>
        <v>0.15411</v>
      </c>
    </row>
    <row r="99" spans="5:10" ht="30" customHeight="1">
      <c r="E99" s="2" t="s">
        <v>99</v>
      </c>
      <c r="G99" s="4"/>
      <c r="H99" s="4"/>
      <c r="I99" s="4"/>
      <c r="J99" s="6"/>
    </row>
    <row r="100" spans="6:10" ht="15">
      <c r="F100" s="2" t="s">
        <v>100</v>
      </c>
      <c r="G100" s="4">
        <v>43504.78</v>
      </c>
      <c r="H100" s="4">
        <v>55000</v>
      </c>
      <c r="I100" s="4">
        <f>ROUND((G100-H100),5)</f>
        <v>-11495.22</v>
      </c>
      <c r="J100" s="6">
        <f>ROUND(IF(H100=0,IF(G100=0,0,1),G100/H100),5)</f>
        <v>0.791</v>
      </c>
    </row>
    <row r="101" spans="6:10" ht="15">
      <c r="F101" s="2" t="s">
        <v>101</v>
      </c>
      <c r="G101" s="4">
        <v>0</v>
      </c>
      <c r="H101" s="4">
        <v>84000</v>
      </c>
      <c r="I101" s="4">
        <f>ROUND((G101-H101),5)</f>
        <v>-84000</v>
      </c>
      <c r="J101" s="6">
        <f>ROUND(IF(H101=0,IF(G101=0,0,1),G101/H101),5)</f>
        <v>0</v>
      </c>
    </row>
    <row r="102" spans="6:10" ht="15.75" thickBot="1">
      <c r="F102" s="2" t="s">
        <v>102</v>
      </c>
      <c r="G102" s="7">
        <v>1620</v>
      </c>
      <c r="H102" s="7">
        <v>2000</v>
      </c>
      <c r="I102" s="7">
        <f>ROUND((G102-H102),5)</f>
        <v>-380</v>
      </c>
      <c r="J102" s="8">
        <f>ROUND(IF(H102=0,IF(G102=0,0,1),G102/H102),5)</f>
        <v>0.81</v>
      </c>
    </row>
    <row r="103" spans="5:10" ht="15">
      <c r="E103" s="2" t="s">
        <v>103</v>
      </c>
      <c r="G103" s="4">
        <f>ROUND(SUM(G99:G102),5)</f>
        <v>45124.78</v>
      </c>
      <c r="H103" s="4">
        <f>ROUND(SUM(H99:H102),5)</f>
        <v>141000</v>
      </c>
      <c r="I103" s="4">
        <f>ROUND((G103-H103),5)</f>
        <v>-95875.22</v>
      </c>
      <c r="J103" s="6">
        <f>ROUND(IF(H103=0,IF(G103=0,0,1),G103/H103),5)</f>
        <v>0.32003</v>
      </c>
    </row>
    <row r="104" spans="5:10" ht="30" customHeight="1">
      <c r="E104" s="2" t="s">
        <v>104</v>
      </c>
      <c r="G104" s="4"/>
      <c r="H104" s="4"/>
      <c r="I104" s="4"/>
      <c r="J104" s="6"/>
    </row>
    <row r="105" spans="6:10" ht="15">
      <c r="F105" s="2" t="s">
        <v>105</v>
      </c>
      <c r="G105" s="4">
        <v>0</v>
      </c>
      <c r="H105" s="4">
        <v>700</v>
      </c>
      <c r="I105" s="4">
        <f>ROUND((G105-H105),5)</f>
        <v>-700</v>
      </c>
      <c r="J105" s="6">
        <f>ROUND(IF(H105=0,IF(G105=0,0,1),G105/H105),5)</f>
        <v>0</v>
      </c>
    </row>
    <row r="106" spans="6:10" ht="15">
      <c r="F106" s="2" t="s">
        <v>106</v>
      </c>
      <c r="G106" s="4">
        <v>0</v>
      </c>
      <c r="H106" s="4">
        <v>0</v>
      </c>
      <c r="I106" s="4">
        <f>ROUND((G106-H106),5)</f>
        <v>0</v>
      </c>
      <c r="J106" s="6">
        <f>ROUND(IF(H106=0,IF(G106=0,0,1),G106/H106),5)</f>
        <v>0</v>
      </c>
    </row>
    <row r="107" spans="6:10" ht="15">
      <c r="F107" s="2" t="s">
        <v>107</v>
      </c>
      <c r="G107" s="4">
        <v>1000</v>
      </c>
      <c r="H107" s="4">
        <v>1000</v>
      </c>
      <c r="I107" s="4">
        <f>ROUND((G107-H107),5)</f>
        <v>0</v>
      </c>
      <c r="J107" s="6">
        <f>ROUND(IF(H107=0,IF(G107=0,0,1),G107/H107),5)</f>
        <v>1</v>
      </c>
    </row>
    <row r="108" spans="1:11" s="24" customFormat="1" ht="360.75" customHeight="1">
      <c r="A108" s="21"/>
      <c r="B108" s="21"/>
      <c r="C108" s="21"/>
      <c r="D108" s="21"/>
      <c r="E108" s="21"/>
      <c r="F108" s="21" t="s">
        <v>108</v>
      </c>
      <c r="G108" s="25">
        <v>9178.1</v>
      </c>
      <c r="H108" s="25">
        <v>2000</v>
      </c>
      <c r="I108" s="25">
        <f>ROUND((G108-H108),5)</f>
        <v>7178.1</v>
      </c>
      <c r="J108" s="26">
        <f>ROUND(IF(H108=0,IF(G108=0,0,1),G108/H108),5)</f>
        <v>4.58905</v>
      </c>
      <c r="K108" s="24" t="s">
        <v>133</v>
      </c>
    </row>
    <row r="109" spans="6:10" ht="15.75" thickBot="1">
      <c r="F109" s="2" t="s">
        <v>109</v>
      </c>
      <c r="G109" s="7">
        <v>0</v>
      </c>
      <c r="H109" s="7">
        <v>500</v>
      </c>
      <c r="I109" s="7">
        <f>ROUND((G109-H109),5)</f>
        <v>-500</v>
      </c>
      <c r="J109" s="8">
        <f>ROUND(IF(H109=0,IF(G109=0,0,1),G109/H109),5)</f>
        <v>0</v>
      </c>
    </row>
    <row r="110" spans="5:10" ht="15">
      <c r="E110" s="2" t="s">
        <v>110</v>
      </c>
      <c r="G110" s="4">
        <f>ROUND(SUM(G104:G109),5)</f>
        <v>10178.1</v>
      </c>
      <c r="H110" s="4">
        <f>ROUND(SUM(H104:H109),5)</f>
        <v>4200</v>
      </c>
      <c r="I110" s="4">
        <f>ROUND((G110-H110),5)</f>
        <v>5978.1</v>
      </c>
      <c r="J110" s="6">
        <f>ROUND(IF(H110=0,IF(G110=0,0,1),G110/H110),5)</f>
        <v>2.42336</v>
      </c>
    </row>
    <row r="111" spans="5:10" ht="30" customHeight="1">
      <c r="E111" s="2" t="s">
        <v>111</v>
      </c>
      <c r="G111" s="4"/>
      <c r="H111" s="4"/>
      <c r="I111" s="4"/>
      <c r="J111" s="6"/>
    </row>
    <row r="112" spans="6:10" ht="15.75" thickBot="1">
      <c r="F112" s="2" t="s">
        <v>112</v>
      </c>
      <c r="G112" s="7">
        <v>0</v>
      </c>
      <c r="H112" s="7">
        <v>1400</v>
      </c>
      <c r="I112" s="7">
        <f>ROUND((G112-H112),5)</f>
        <v>-1400</v>
      </c>
      <c r="J112" s="8">
        <f>ROUND(IF(H112=0,IF(G112=0,0,1),G112/H112),5)</f>
        <v>0</v>
      </c>
    </row>
    <row r="113" spans="5:10" ht="15">
      <c r="E113" s="2" t="s">
        <v>113</v>
      </c>
      <c r="G113" s="4">
        <f>ROUND(SUM(G111:G112),5)</f>
        <v>0</v>
      </c>
      <c r="H113" s="4">
        <f>ROUND(SUM(H111:H112),5)</f>
        <v>1400</v>
      </c>
      <c r="I113" s="4">
        <f>ROUND((G113-H113),5)</f>
        <v>-1400</v>
      </c>
      <c r="J113" s="6">
        <f>ROUND(IF(H113=0,IF(G113=0,0,1),G113/H113),5)</f>
        <v>0</v>
      </c>
    </row>
    <row r="114" spans="5:10" ht="30" customHeight="1">
      <c r="E114" s="2" t="s">
        <v>114</v>
      </c>
      <c r="G114" s="4"/>
      <c r="H114" s="4"/>
      <c r="I114" s="4"/>
      <c r="J114" s="6"/>
    </row>
    <row r="115" spans="6:10" ht="15.75" thickBot="1">
      <c r="F115" s="2" t="s">
        <v>115</v>
      </c>
      <c r="G115" s="7">
        <v>1148.75</v>
      </c>
      <c r="H115" s="7">
        <v>1500</v>
      </c>
      <c r="I115" s="7">
        <f>ROUND((G115-H115),5)</f>
        <v>-351.25</v>
      </c>
      <c r="J115" s="8">
        <f>ROUND(IF(H115=0,IF(G115=0,0,1),G115/H115),5)</f>
        <v>0.76583</v>
      </c>
    </row>
    <row r="116" spans="5:10" ht="15">
      <c r="E116" s="2" t="s">
        <v>116</v>
      </c>
      <c r="G116" s="4">
        <f>ROUND(SUM(G114:G115),5)</f>
        <v>1148.75</v>
      </c>
      <c r="H116" s="4">
        <f>ROUND(SUM(H114:H115),5)</f>
        <v>1500</v>
      </c>
      <c r="I116" s="4">
        <f>ROUND((G116-H116),5)</f>
        <v>-351.25</v>
      </c>
      <c r="J116" s="6">
        <f>ROUND(IF(H116=0,IF(G116=0,0,1),G116/H116),5)</f>
        <v>0.76583</v>
      </c>
    </row>
    <row r="117" spans="5:10" ht="30" customHeight="1">
      <c r="E117" s="2" t="s">
        <v>117</v>
      </c>
      <c r="G117" s="4"/>
      <c r="H117" s="4"/>
      <c r="I117" s="4"/>
      <c r="J117" s="6"/>
    </row>
    <row r="118" spans="6:10" ht="15">
      <c r="F118" s="2" t="s">
        <v>118</v>
      </c>
      <c r="G118" s="4">
        <v>0</v>
      </c>
      <c r="H118" s="4">
        <v>1000</v>
      </c>
      <c r="I118" s="4">
        <f>ROUND((G118-H118),5)</f>
        <v>-1000</v>
      </c>
      <c r="J118" s="6">
        <f>ROUND(IF(H118=0,IF(G118=0,0,1),G118/H118),5)</f>
        <v>0</v>
      </c>
    </row>
    <row r="119" spans="6:10" ht="15">
      <c r="F119" s="2" t="s">
        <v>119</v>
      </c>
      <c r="G119" s="4">
        <v>0</v>
      </c>
      <c r="H119" s="4">
        <v>750</v>
      </c>
      <c r="I119" s="4">
        <f>ROUND((G119-H119),5)</f>
        <v>-750</v>
      </c>
      <c r="J119" s="6">
        <f>ROUND(IF(H119=0,IF(G119=0,0,1),G119/H119),5)</f>
        <v>0</v>
      </c>
    </row>
    <row r="120" spans="6:10" ht="15.75" thickBot="1">
      <c r="F120" s="2" t="s">
        <v>120</v>
      </c>
      <c r="G120" s="9">
        <v>0</v>
      </c>
      <c r="H120" s="9">
        <v>500</v>
      </c>
      <c r="I120" s="9">
        <f>ROUND((G120-H120),5)</f>
        <v>-500</v>
      </c>
      <c r="J120" s="10">
        <f>ROUND(IF(H120=0,IF(G120=0,0,1),G120/H120),5)</f>
        <v>0</v>
      </c>
    </row>
    <row r="121" spans="5:10" ht="15.75" thickBot="1">
      <c r="E121" s="2" t="s">
        <v>121</v>
      </c>
      <c r="G121" s="11">
        <f>ROUND(SUM(G117:G120),5)</f>
        <v>0</v>
      </c>
      <c r="H121" s="11">
        <f>ROUND(SUM(H117:H120),5)</f>
        <v>2250</v>
      </c>
      <c r="I121" s="11">
        <f>ROUND((G121-H121),5)</f>
        <v>-2250</v>
      </c>
      <c r="J121" s="12">
        <f>ROUND(IF(H121=0,IF(G121=0,0,1),G121/H121),5)</f>
        <v>0</v>
      </c>
    </row>
    <row r="122" spans="4:10" ht="30" customHeight="1" thickBot="1">
      <c r="D122" s="2" t="s">
        <v>122</v>
      </c>
      <c r="G122" s="11">
        <f>ROUND(G38+G56+G62+G67+G74+G87+G98+G103+G110+G113+G116+G121,5)</f>
        <v>321138.71</v>
      </c>
      <c r="H122" s="11">
        <f>ROUND(H38+H56+H62+H67+H74+H87+H98+H103+H110+H113+H116+H121,5)</f>
        <v>584070</v>
      </c>
      <c r="I122" s="11">
        <f>ROUND((G122-H122),5)</f>
        <v>-262931.29</v>
      </c>
      <c r="J122" s="12">
        <f>ROUND(IF(H122=0,IF(G122=0,0,1),G122/H122),5)</f>
        <v>0.54983</v>
      </c>
    </row>
    <row r="123" spans="2:10" ht="30" customHeight="1" thickBot="1">
      <c r="B123" s="2" t="s">
        <v>123</v>
      </c>
      <c r="G123" s="11">
        <f>ROUND(G3+G37-G122,5)</f>
        <v>54345.62</v>
      </c>
      <c r="H123" s="11">
        <f>ROUND(H3+H37-H122,5)</f>
        <v>-24420</v>
      </c>
      <c r="I123" s="11">
        <f>ROUND((G123-H123),5)</f>
        <v>78765.62</v>
      </c>
      <c r="J123" s="12">
        <f>ROUND(IF(H123=0,IF(G123=0,0,1),G123/H123),5)</f>
        <v>-2.22546</v>
      </c>
    </row>
    <row r="124" spans="1:10" s="17" customFormat="1" ht="30" customHeight="1" thickBot="1">
      <c r="A124" s="5" t="s">
        <v>124</v>
      </c>
      <c r="B124" s="5"/>
      <c r="C124" s="5"/>
      <c r="D124" s="5"/>
      <c r="E124" s="5"/>
      <c r="F124" s="5"/>
      <c r="G124" s="15">
        <f>G123</f>
        <v>54345.62</v>
      </c>
      <c r="H124" s="15">
        <f>H123</f>
        <v>-24420</v>
      </c>
      <c r="I124" s="15">
        <f>ROUND((G124-H124),5)</f>
        <v>78765.62</v>
      </c>
      <c r="J124" s="16">
        <f>ROUND(IF(H124=0,IF(G124=0,0,1),G124/H124),5)</f>
        <v>-2.22546</v>
      </c>
    </row>
    <row r="125" ht="15.75" thickTop="1"/>
  </sheetData>
  <sheetProtection/>
  <printOptions/>
  <pageMargins left="0" right="0" top="0.75" bottom="0.75" header="0.1" footer="0.3"/>
  <pageSetup horizontalDpi="600" verticalDpi="600" orientation="portrait" r:id="rId2"/>
  <headerFooter>
    <oddHeader>&amp;L&amp;"Arial,Bold"&amp;8 09/04/14
 Cash Basis&amp;C&amp;"Arial,Bold"&amp;12 APA California
&amp;14 Profit &amp;&amp; Loss Budget vs. Actual
&amp;10 January through August 2014&amp;R
&amp;"-,Bold"ATTACHMENT A4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 Farrell</dc:creator>
  <cp:keywords/>
  <dc:description/>
  <cp:lastModifiedBy>Francine Farrell</cp:lastModifiedBy>
  <cp:lastPrinted>2014-09-05T06:25:22Z</cp:lastPrinted>
  <dcterms:created xsi:type="dcterms:W3CDTF">2014-09-05T06:19:41Z</dcterms:created>
  <dcterms:modified xsi:type="dcterms:W3CDTF">2014-09-05T06:56:27Z</dcterms:modified>
  <cp:category/>
  <cp:version/>
  <cp:contentType/>
  <cp:contentStatus/>
</cp:coreProperties>
</file>